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林先航\大学\研究生相关资料\电子科技大学以前保研资料\2024届\"/>
    </mc:Choice>
  </mc:AlternateContent>
  <xr:revisionPtr revIDLastSave="0" documentId="13_ncr:1_{C103D5B7-C42C-40DF-BD04-669238CBDA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8" i="2" l="1"/>
  <c r="R68" i="2"/>
  <c r="V41" i="2"/>
  <c r="R41" i="2"/>
  <c r="U102" i="2"/>
  <c r="U101" i="2"/>
  <c r="R102" i="2"/>
  <c r="T102" i="2"/>
  <c r="R101" i="2"/>
  <c r="T101" i="2"/>
  <c r="T99" i="2"/>
  <c r="R99" i="2"/>
  <c r="N99" i="2"/>
  <c r="U99" i="2" s="1"/>
  <c r="V99" i="2" s="1"/>
  <c r="T98" i="2"/>
  <c r="R98" i="2"/>
  <c r="N98" i="2"/>
  <c r="U98" i="2" s="1"/>
  <c r="E99" i="2"/>
  <c r="E98" i="2"/>
  <c r="T96" i="2"/>
  <c r="N96" i="2"/>
  <c r="U96" i="2" s="1"/>
  <c r="T95" i="2"/>
  <c r="N95" i="2"/>
  <c r="O95" i="2" s="1"/>
  <c r="T94" i="2"/>
  <c r="N94" i="2"/>
  <c r="U94" i="2" s="1"/>
  <c r="E96" i="2"/>
  <c r="E95" i="2"/>
  <c r="E94" i="2"/>
  <c r="T92" i="2"/>
  <c r="N92" i="2"/>
  <c r="U92" i="2" s="1"/>
  <c r="T91" i="2"/>
  <c r="N91" i="2"/>
  <c r="U91" i="2" s="1"/>
  <c r="T90" i="2"/>
  <c r="N90" i="2"/>
  <c r="U90" i="2" s="1"/>
  <c r="T89" i="2"/>
  <c r="N89" i="2"/>
  <c r="O89" i="2" s="1"/>
  <c r="K89" i="2"/>
  <c r="E92" i="2"/>
  <c r="E91" i="2"/>
  <c r="E90" i="2"/>
  <c r="E89" i="2"/>
  <c r="T87" i="2"/>
  <c r="N87" i="2"/>
  <c r="U87" i="2" s="1"/>
  <c r="T86" i="2"/>
  <c r="N86" i="2"/>
  <c r="O86" i="2" s="1"/>
  <c r="T85" i="2"/>
  <c r="N85" i="2"/>
  <c r="U85" i="2" s="1"/>
  <c r="T84" i="2"/>
  <c r="N84" i="2"/>
  <c r="U84" i="2" s="1"/>
  <c r="K87" i="2"/>
  <c r="K86" i="2"/>
  <c r="K85" i="2"/>
  <c r="K84" i="2"/>
  <c r="E87" i="2"/>
  <c r="E86" i="2"/>
  <c r="E85" i="2"/>
  <c r="E84" i="2"/>
  <c r="T82" i="2"/>
  <c r="N82" i="2"/>
  <c r="U82" i="2" s="1"/>
  <c r="T81" i="2"/>
  <c r="N81" i="2"/>
  <c r="O81" i="2" s="1"/>
  <c r="T80" i="2"/>
  <c r="N80" i="2"/>
  <c r="U80" i="2" s="1"/>
  <c r="T79" i="2"/>
  <c r="N79" i="2"/>
  <c r="U79" i="2" s="1"/>
  <c r="T78" i="2"/>
  <c r="N78" i="2"/>
  <c r="O78" i="2" s="1"/>
  <c r="E82" i="2"/>
  <c r="E81" i="2"/>
  <c r="E80" i="2"/>
  <c r="E79" i="2"/>
  <c r="E78" i="2"/>
  <c r="T76" i="2"/>
  <c r="N76" i="2"/>
  <c r="U76" i="2" s="1"/>
  <c r="T75" i="2"/>
  <c r="N75" i="2"/>
  <c r="O75" i="2" s="1"/>
  <c r="E76" i="2"/>
  <c r="E75" i="2"/>
  <c r="G75" i="2"/>
  <c r="T73" i="2"/>
  <c r="N73" i="2"/>
  <c r="U73" i="2" s="1"/>
  <c r="T72" i="2"/>
  <c r="N72" i="2"/>
  <c r="O72" i="2" s="1"/>
  <c r="E73" i="2"/>
  <c r="E72" i="2"/>
  <c r="T70" i="2"/>
  <c r="N70" i="2"/>
  <c r="U70" i="2" s="1"/>
  <c r="T69" i="2"/>
  <c r="N69" i="2"/>
  <c r="U69" i="2" s="1"/>
  <c r="G69" i="2"/>
  <c r="E70" i="2"/>
  <c r="E69" i="2"/>
  <c r="T66" i="2"/>
  <c r="N66" i="2"/>
  <c r="U66" i="2" s="1"/>
  <c r="T65" i="2"/>
  <c r="N65" i="2"/>
  <c r="U65" i="2" s="1"/>
  <c r="T64" i="2"/>
  <c r="N64" i="2"/>
  <c r="U64" i="2" s="1"/>
  <c r="T63" i="2"/>
  <c r="N63" i="2"/>
  <c r="O63" i="2" s="1"/>
  <c r="G66" i="2"/>
  <c r="G65" i="2"/>
  <c r="G64" i="2"/>
  <c r="E66" i="2"/>
  <c r="E65" i="2"/>
  <c r="E64" i="2"/>
  <c r="E63" i="2"/>
  <c r="T61" i="2"/>
  <c r="N61" i="2"/>
  <c r="U61" i="2" s="1"/>
  <c r="T60" i="2"/>
  <c r="N60" i="2"/>
  <c r="U60" i="2" s="1"/>
  <c r="T59" i="2"/>
  <c r="N59" i="2"/>
  <c r="U59" i="2" s="1"/>
  <c r="T58" i="2"/>
  <c r="N58" i="2"/>
  <c r="O58" i="2" s="1"/>
  <c r="G61" i="2"/>
  <c r="G60" i="2"/>
  <c r="G59" i="2"/>
  <c r="G58" i="2"/>
  <c r="E61" i="2"/>
  <c r="E60" i="2"/>
  <c r="E59" i="2"/>
  <c r="E58" i="2"/>
  <c r="T55" i="2"/>
  <c r="T56" i="2"/>
  <c r="T54" i="2"/>
  <c r="T53" i="2"/>
  <c r="T52" i="2"/>
  <c r="T51" i="2"/>
  <c r="T50" i="2"/>
  <c r="T49" i="2"/>
  <c r="O56" i="2"/>
  <c r="O55" i="2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G53" i="2"/>
  <c r="G52" i="2"/>
  <c r="G51" i="2"/>
  <c r="G50" i="2"/>
  <c r="G49" i="2"/>
  <c r="E54" i="2"/>
  <c r="E53" i="2"/>
  <c r="E52" i="2"/>
  <c r="E51" i="2"/>
  <c r="E50" i="2"/>
  <c r="E49" i="2"/>
  <c r="K52" i="2"/>
  <c r="M49" i="2"/>
  <c r="T47" i="2"/>
  <c r="T46" i="2"/>
  <c r="T45" i="2"/>
  <c r="T44" i="2"/>
  <c r="T43" i="2"/>
  <c r="T42" i="2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M47" i="2"/>
  <c r="M43" i="2"/>
  <c r="K42" i="2"/>
  <c r="E47" i="2"/>
  <c r="E46" i="2"/>
  <c r="E45" i="2"/>
  <c r="E44" i="2"/>
  <c r="E43" i="2"/>
  <c r="E42" i="2"/>
  <c r="E40" i="2"/>
  <c r="T39" i="2"/>
  <c r="T38" i="2"/>
  <c r="G39" i="2"/>
  <c r="N39" i="2"/>
  <c r="U39" i="2" s="1"/>
  <c r="G38" i="2"/>
  <c r="N38" i="2"/>
  <c r="O38" i="2" s="1"/>
  <c r="E39" i="2"/>
  <c r="E38" i="2"/>
  <c r="G36" i="2"/>
  <c r="G35" i="2"/>
  <c r="G34" i="2"/>
  <c r="I36" i="2"/>
  <c r="I35" i="2"/>
  <c r="T36" i="2"/>
  <c r="T35" i="2"/>
  <c r="T34" i="2"/>
  <c r="T33" i="2"/>
  <c r="N36" i="2"/>
  <c r="U36" i="2" s="1"/>
  <c r="N35" i="2"/>
  <c r="O35" i="2" s="1"/>
  <c r="N34" i="2"/>
  <c r="O34" i="2" s="1"/>
  <c r="R36" i="2"/>
  <c r="E36" i="2"/>
  <c r="E35" i="2"/>
  <c r="E34" i="2"/>
  <c r="K35" i="2"/>
  <c r="T32" i="2"/>
  <c r="T31" i="2"/>
  <c r="T30" i="2"/>
  <c r="N32" i="2"/>
  <c r="O32" i="2" s="1"/>
  <c r="N31" i="2"/>
  <c r="O31" i="2" s="1"/>
  <c r="N30" i="2"/>
  <c r="O30" i="2" s="1"/>
  <c r="G32" i="2"/>
  <c r="G31" i="2"/>
  <c r="G30" i="2"/>
  <c r="E32" i="2"/>
  <c r="E31" i="2"/>
  <c r="E30" i="2"/>
  <c r="K32" i="2"/>
  <c r="K30" i="2"/>
  <c r="G28" i="2"/>
  <c r="G27" i="2"/>
  <c r="G26" i="2"/>
  <c r="G25" i="2"/>
  <c r="G24" i="2"/>
  <c r="G23" i="2"/>
  <c r="I28" i="2"/>
  <c r="I24" i="2"/>
  <c r="T28" i="2"/>
  <c r="T27" i="2"/>
  <c r="T26" i="2"/>
  <c r="T25" i="2"/>
  <c r="T24" i="2"/>
  <c r="T23" i="2"/>
  <c r="N28" i="2"/>
  <c r="U28" i="2" s="1"/>
  <c r="N27" i="2"/>
  <c r="U27" i="2" s="1"/>
  <c r="N26" i="2"/>
  <c r="U26" i="2" s="1"/>
  <c r="N25" i="2"/>
  <c r="O25" i="2" s="1"/>
  <c r="N24" i="2"/>
  <c r="U24" i="2" s="1"/>
  <c r="N23" i="2"/>
  <c r="O23" i="2" s="1"/>
  <c r="K28" i="2"/>
  <c r="E28" i="2"/>
  <c r="E27" i="2"/>
  <c r="E26" i="2"/>
  <c r="E25" i="2"/>
  <c r="E24" i="2"/>
  <c r="E23" i="2"/>
  <c r="V98" i="2" l="1"/>
  <c r="V101" i="2"/>
  <c r="V96" i="2"/>
  <c r="V80" i="2"/>
  <c r="V102" i="2"/>
  <c r="O98" i="2"/>
  <c r="O99" i="2"/>
  <c r="U95" i="2"/>
  <c r="V95" i="2" s="1"/>
  <c r="V94" i="2"/>
  <c r="O94" i="2"/>
  <c r="O96" i="2"/>
  <c r="U89" i="2"/>
  <c r="V89" i="2" s="1"/>
  <c r="V91" i="2"/>
  <c r="V92" i="2"/>
  <c r="O91" i="2"/>
  <c r="V87" i="2"/>
  <c r="V90" i="2"/>
  <c r="V65" i="2"/>
  <c r="O90" i="2"/>
  <c r="O92" i="2"/>
  <c r="U78" i="2"/>
  <c r="V78" i="2" s="1"/>
  <c r="V85" i="2"/>
  <c r="U81" i="2"/>
  <c r="V81" i="2" s="1"/>
  <c r="U86" i="2"/>
  <c r="V86" i="2" s="1"/>
  <c r="V84" i="2"/>
  <c r="O85" i="2"/>
  <c r="O87" i="2"/>
  <c r="O84" i="2"/>
  <c r="V76" i="2"/>
  <c r="V82" i="2"/>
  <c r="V73" i="2"/>
  <c r="V79" i="2"/>
  <c r="O80" i="2"/>
  <c r="O79" i="2"/>
  <c r="O82" i="2"/>
  <c r="O73" i="2"/>
  <c r="U75" i="2"/>
  <c r="V75" i="2" s="1"/>
  <c r="V66" i="2"/>
  <c r="O76" i="2"/>
  <c r="V64" i="2"/>
  <c r="V59" i="2"/>
  <c r="V69" i="2"/>
  <c r="V60" i="2"/>
  <c r="V70" i="2"/>
  <c r="U72" i="2"/>
  <c r="V72" i="2" s="1"/>
  <c r="O69" i="2"/>
  <c r="O70" i="2"/>
  <c r="V61" i="2"/>
  <c r="O65" i="2"/>
  <c r="U63" i="2"/>
  <c r="V63" i="2" s="1"/>
  <c r="O64" i="2"/>
  <c r="O66" i="2"/>
  <c r="O60" i="2"/>
  <c r="U54" i="2"/>
  <c r="V54" i="2" s="1"/>
  <c r="U58" i="2"/>
  <c r="V58" i="2" s="1"/>
  <c r="O59" i="2"/>
  <c r="O61" i="2"/>
  <c r="U50" i="2"/>
  <c r="V50" i="2" s="1"/>
  <c r="U51" i="2"/>
  <c r="V51" i="2" s="1"/>
  <c r="U52" i="2"/>
  <c r="V52" i="2" s="1"/>
  <c r="U49" i="2"/>
  <c r="V49" i="2" s="1"/>
  <c r="U53" i="2"/>
  <c r="V53" i="2" s="1"/>
  <c r="U46" i="2"/>
  <c r="V46" i="2" s="1"/>
  <c r="U42" i="2"/>
  <c r="V42" i="2" s="1"/>
  <c r="U47" i="2"/>
  <c r="V47" i="2" s="1"/>
  <c r="U45" i="2"/>
  <c r="V45" i="2" s="1"/>
  <c r="U44" i="2"/>
  <c r="V44" i="2" s="1"/>
  <c r="U43" i="2"/>
  <c r="V43" i="2" s="1"/>
  <c r="O39" i="2"/>
  <c r="V39" i="2"/>
  <c r="V36" i="2"/>
  <c r="U38" i="2"/>
  <c r="V38" i="2" s="1"/>
  <c r="U34" i="2"/>
  <c r="V34" i="2" s="1"/>
  <c r="O36" i="2"/>
  <c r="U35" i="2"/>
  <c r="V35" i="2" s="1"/>
  <c r="U30" i="2"/>
  <c r="V30" i="2" s="1"/>
  <c r="U31" i="2"/>
  <c r="V31" i="2" s="1"/>
  <c r="U32" i="2"/>
  <c r="V32" i="2" s="1"/>
  <c r="O26" i="2"/>
  <c r="V27" i="2"/>
  <c r="V24" i="2"/>
  <c r="U23" i="2"/>
  <c r="V23" i="2" s="1"/>
  <c r="V26" i="2"/>
  <c r="U25" i="2"/>
  <c r="V25" i="2" s="1"/>
  <c r="V28" i="2"/>
  <c r="O27" i="2"/>
  <c r="O24" i="2"/>
  <c r="O28" i="2"/>
  <c r="T21" i="2"/>
  <c r="T20" i="2"/>
  <c r="T19" i="2"/>
  <c r="T18" i="2"/>
  <c r="N21" i="2"/>
  <c r="U21" i="2" s="1"/>
  <c r="N20" i="2"/>
  <c r="O20" i="2" s="1"/>
  <c r="N19" i="2"/>
  <c r="O19" i="2" s="1"/>
  <c r="N18" i="2"/>
  <c r="O18" i="2" s="1"/>
  <c r="G21" i="2"/>
  <c r="G20" i="2"/>
  <c r="G19" i="2"/>
  <c r="G18" i="2"/>
  <c r="I21" i="2"/>
  <c r="I20" i="2"/>
  <c r="I19" i="2"/>
  <c r="I18" i="2"/>
  <c r="E21" i="2"/>
  <c r="E20" i="2"/>
  <c r="E19" i="2"/>
  <c r="E18" i="2"/>
  <c r="N16" i="2"/>
  <c r="O16" i="2" s="1"/>
  <c r="N15" i="2"/>
  <c r="O15" i="2" s="1"/>
  <c r="N14" i="2"/>
  <c r="O14" i="2" s="1"/>
  <c r="N13" i="2"/>
  <c r="U13" i="2" s="1"/>
  <c r="T16" i="2"/>
  <c r="T15" i="2"/>
  <c r="T14" i="2"/>
  <c r="T13" i="2"/>
  <c r="I16" i="2"/>
  <c r="I15" i="2"/>
  <c r="I14" i="2"/>
  <c r="G16" i="2"/>
  <c r="G15" i="2"/>
  <c r="G14" i="2"/>
  <c r="G13" i="2"/>
  <c r="U20" i="2" l="1"/>
  <c r="V20" i="2" s="1"/>
  <c r="V21" i="2"/>
  <c r="O21" i="2"/>
  <c r="U19" i="2"/>
  <c r="V19" i="2" s="1"/>
  <c r="U18" i="2"/>
  <c r="V18" i="2" s="1"/>
  <c r="V13" i="2"/>
  <c r="U15" i="2"/>
  <c r="V15" i="2" s="1"/>
  <c r="U14" i="2"/>
  <c r="V14" i="2" s="1"/>
  <c r="U16" i="2"/>
  <c r="V16" i="2" s="1"/>
  <c r="O13" i="2"/>
  <c r="E16" i="2"/>
  <c r="E15" i="2"/>
  <c r="E14" i="2"/>
  <c r="E13" i="2"/>
  <c r="K9" i="2"/>
  <c r="E11" i="2"/>
  <c r="E10" i="2"/>
  <c r="E9" i="2"/>
  <c r="E8" i="2"/>
  <c r="E7" i="2"/>
  <c r="E6" i="2"/>
  <c r="G11" i="2"/>
  <c r="G10" i="2"/>
  <c r="G9" i="2"/>
  <c r="G8" i="2"/>
  <c r="T11" i="2"/>
  <c r="T10" i="2"/>
  <c r="T9" i="2"/>
  <c r="T8" i="2"/>
  <c r="T7" i="2"/>
  <c r="T6" i="2"/>
  <c r="N6" i="2"/>
  <c r="U6" i="2" s="1"/>
  <c r="N7" i="2"/>
  <c r="U7" i="2" s="1"/>
  <c r="N8" i="2"/>
  <c r="O8" i="2" s="1"/>
  <c r="N9" i="2"/>
  <c r="O9" i="2" s="1"/>
  <c r="N10" i="2"/>
  <c r="O10" i="2" s="1"/>
  <c r="N11" i="2"/>
  <c r="O11" i="2" s="1"/>
  <c r="U100" i="2"/>
  <c r="N12" i="2"/>
  <c r="U12" i="2" s="1"/>
  <c r="N17" i="2"/>
  <c r="U17" i="2" s="1"/>
  <c r="N22" i="2"/>
  <c r="U22" i="2" s="1"/>
  <c r="N29" i="2"/>
  <c r="O29" i="2" s="1"/>
  <c r="N33" i="2"/>
  <c r="N37" i="2"/>
  <c r="O37" i="2" s="1"/>
  <c r="N40" i="2"/>
  <c r="O40" i="2" s="1"/>
  <c r="N48" i="2"/>
  <c r="O48" i="2" s="1"/>
  <c r="N57" i="2"/>
  <c r="U57" i="2" s="1"/>
  <c r="N62" i="2"/>
  <c r="U62" i="2" s="1"/>
  <c r="N67" i="2"/>
  <c r="U67" i="2" s="1"/>
  <c r="N71" i="2"/>
  <c r="O71" i="2" s="1"/>
  <c r="N74" i="2"/>
  <c r="O74" i="2" s="1"/>
  <c r="N77" i="2"/>
  <c r="U77" i="2" s="1"/>
  <c r="N83" i="2"/>
  <c r="O83" i="2" s="1"/>
  <c r="N88" i="2"/>
  <c r="O88" i="2" s="1"/>
  <c r="N93" i="2"/>
  <c r="U93" i="2" s="1"/>
  <c r="N97" i="2"/>
  <c r="U97" i="2" s="1"/>
  <c r="N5" i="2"/>
  <c r="O5" i="2" s="1"/>
  <c r="T97" i="2"/>
  <c r="O33" i="2" l="1"/>
  <c r="U33" i="2"/>
  <c r="O6" i="2"/>
  <c r="U8" i="2"/>
  <c r="V8" i="2" s="1"/>
  <c r="O7" i="2"/>
  <c r="U9" i="2"/>
  <c r="V9" i="2" s="1"/>
  <c r="V7" i="2"/>
  <c r="U10" i="2"/>
  <c r="V10" i="2" s="1"/>
  <c r="U11" i="2"/>
  <c r="V11" i="2" s="1"/>
  <c r="V6" i="2"/>
  <c r="U83" i="2"/>
  <c r="U40" i="2"/>
  <c r="O77" i="2"/>
  <c r="O67" i="2"/>
  <c r="O22" i="2"/>
  <c r="U88" i="2"/>
  <c r="U48" i="2"/>
  <c r="O62" i="2"/>
  <c r="O17" i="2"/>
  <c r="O93" i="2"/>
  <c r="O57" i="2"/>
  <c r="O12" i="2"/>
  <c r="U37" i="2"/>
  <c r="U5" i="2"/>
  <c r="U74" i="2"/>
  <c r="O97" i="2"/>
  <c r="U71" i="2"/>
  <c r="U29" i="2"/>
  <c r="R97" i="2"/>
  <c r="R67" i="2"/>
  <c r="O103" i="2" l="1"/>
  <c r="R103" i="2"/>
  <c r="M48" i="2"/>
  <c r="M57" i="2"/>
  <c r="M62" i="2"/>
  <c r="M67" i="2"/>
  <c r="M71" i="2"/>
  <c r="M74" i="2"/>
  <c r="M77" i="2"/>
  <c r="M83" i="2"/>
  <c r="M88" i="2"/>
  <c r="M93" i="2"/>
  <c r="M97" i="2"/>
  <c r="M103" i="2"/>
  <c r="R100" i="2"/>
  <c r="R40" i="2"/>
  <c r="M40" i="2"/>
  <c r="R33" i="2"/>
  <c r="K12" i="2"/>
  <c r="K17" i="2"/>
  <c r="K22" i="2"/>
  <c r="K29" i="2"/>
  <c r="K33" i="2"/>
  <c r="K37" i="2"/>
  <c r="K40" i="2"/>
  <c r="K48" i="2"/>
  <c r="K57" i="2"/>
  <c r="K62" i="2"/>
  <c r="K67" i="2"/>
  <c r="K71" i="2"/>
  <c r="K74" i="2"/>
  <c r="K77" i="2"/>
  <c r="K83" i="2"/>
  <c r="K88" i="2"/>
  <c r="K93" i="2"/>
  <c r="K97" i="2"/>
  <c r="K103" i="2"/>
  <c r="I17" i="2"/>
  <c r="I22" i="2"/>
  <c r="I29" i="2"/>
  <c r="I33" i="2"/>
  <c r="I37" i="2"/>
  <c r="I40" i="2"/>
  <c r="I48" i="2"/>
  <c r="I57" i="2"/>
  <c r="I62" i="2"/>
  <c r="I67" i="2"/>
  <c r="I71" i="2"/>
  <c r="I74" i="2"/>
  <c r="I77" i="2"/>
  <c r="I83" i="2"/>
  <c r="I88" i="2"/>
  <c r="I93" i="2"/>
  <c r="I97" i="2"/>
  <c r="I103" i="2"/>
  <c r="G17" i="2"/>
  <c r="G22" i="2"/>
  <c r="G29" i="2"/>
  <c r="G33" i="2"/>
  <c r="G37" i="2"/>
  <c r="G40" i="2"/>
  <c r="G48" i="2"/>
  <c r="G57" i="2"/>
  <c r="G62" i="2"/>
  <c r="G67" i="2"/>
  <c r="G71" i="2"/>
  <c r="G74" i="2"/>
  <c r="G77" i="2"/>
  <c r="G83" i="2"/>
  <c r="G88" i="2"/>
  <c r="G93" i="2"/>
  <c r="G97" i="2"/>
  <c r="G103" i="2"/>
  <c r="E17" i="2"/>
  <c r="E22" i="2"/>
  <c r="E29" i="2"/>
  <c r="E33" i="2"/>
  <c r="E37" i="2"/>
  <c r="E48" i="2"/>
  <c r="E57" i="2"/>
  <c r="E62" i="2"/>
  <c r="E67" i="2"/>
  <c r="E71" i="2"/>
  <c r="E74" i="2"/>
  <c r="E77" i="2"/>
  <c r="E83" i="2"/>
  <c r="E88" i="2"/>
  <c r="E93" i="2"/>
  <c r="E97" i="2"/>
  <c r="E103" i="2"/>
  <c r="T12" i="2"/>
  <c r="V12" i="2" s="1"/>
  <c r="T17" i="2"/>
  <c r="T22" i="2"/>
  <c r="T29" i="2"/>
  <c r="T37" i="2"/>
  <c r="V37" i="2" s="1"/>
  <c r="T40" i="2"/>
  <c r="T48" i="2"/>
  <c r="T57" i="2"/>
  <c r="T62" i="2"/>
  <c r="T67" i="2"/>
  <c r="V67" i="2" s="1"/>
  <c r="T71" i="2"/>
  <c r="V71" i="2" s="1"/>
  <c r="T74" i="2"/>
  <c r="T77" i="2"/>
  <c r="T83" i="2"/>
  <c r="T88" i="2"/>
  <c r="T93" i="2"/>
  <c r="V97" i="2"/>
  <c r="T100" i="2"/>
  <c r="I12" i="2"/>
  <c r="G12" i="2"/>
  <c r="E12" i="2"/>
  <c r="T5" i="2"/>
  <c r="V5" i="2" s="1"/>
  <c r="E5" i="2"/>
  <c r="G5" i="2"/>
  <c r="K5" i="2"/>
  <c r="V22" i="2" l="1"/>
  <c r="V62" i="2"/>
  <c r="V93" i="2"/>
  <c r="V103" i="2"/>
  <c r="V88" i="2"/>
  <c r="V83" i="2"/>
  <c r="V77" i="2"/>
  <c r="V74" i="2"/>
  <c r="V57" i="2"/>
  <c r="V48" i="2"/>
  <c r="V100" i="2"/>
  <c r="V40" i="2"/>
  <c r="V33" i="2"/>
  <c r="V29" i="2"/>
  <c r="V17" i="2"/>
  <c r="G23" i="1"/>
  <c r="G21" i="1"/>
  <c r="F20" i="1"/>
  <c r="G20" i="1"/>
  <c r="F13" i="1"/>
  <c r="G13" i="1"/>
  <c r="F5" i="1"/>
  <c r="F25" i="1"/>
  <c r="C27" i="1"/>
  <c r="D27" i="1"/>
  <c r="H27" i="1"/>
  <c r="I27" i="1"/>
  <c r="B27" i="1"/>
  <c r="E26" i="1"/>
  <c r="G26" i="1"/>
  <c r="F26" i="1"/>
  <c r="E12" i="1"/>
  <c r="E24" i="1"/>
  <c r="F24" i="1"/>
  <c r="E23" i="1"/>
  <c r="F12" i="1"/>
  <c r="G12" i="1"/>
  <c r="E21" i="1"/>
  <c r="E20" i="1"/>
  <c r="F18" i="1"/>
  <c r="G18" i="1"/>
  <c r="F19" i="1"/>
  <c r="G19" i="1"/>
  <c r="F21" i="1"/>
  <c r="F22" i="1"/>
  <c r="G22" i="1"/>
  <c r="F23" i="1"/>
  <c r="F17" i="1"/>
  <c r="G17" i="1"/>
  <c r="F16" i="1"/>
  <c r="G16" i="1"/>
  <c r="F15" i="1"/>
  <c r="G15" i="1"/>
  <c r="G14" i="1"/>
  <c r="F14" i="1"/>
  <c r="F27" i="1" l="1"/>
  <c r="E27" i="1"/>
  <c r="G27" i="1"/>
  <c r="E13" i="1"/>
  <c r="F11" i="1" l="1"/>
  <c r="G10" i="1"/>
  <c r="G11" i="1"/>
  <c r="G9" i="1"/>
  <c r="F9" i="1"/>
  <c r="F7" i="1"/>
  <c r="F8" i="1"/>
  <c r="F10" i="1"/>
  <c r="F6" i="1"/>
  <c r="F4" i="1"/>
  <c r="G8" i="1"/>
  <c r="G7" i="1"/>
  <c r="G6" i="1"/>
  <c r="G4" i="1"/>
</calcChain>
</file>

<file path=xl/sharedStrings.xml><?xml version="1.0" encoding="utf-8"?>
<sst xmlns="http://schemas.openxmlformats.org/spreadsheetml/2006/main" count="166" uniqueCount="139">
  <si>
    <t>学院简称</t>
    <phoneticPr fontId="2" type="noConversion"/>
  </si>
  <si>
    <t>电子科技大学各学院2024届保研率</t>
    <phoneticPr fontId="2" type="noConversion"/>
  </si>
  <si>
    <t>毕业人数</t>
    <phoneticPr fontId="2" type="noConversion"/>
  </si>
  <si>
    <t>保研人数</t>
    <phoneticPr fontId="2" type="noConversion"/>
  </si>
  <si>
    <t>信通</t>
    <phoneticPr fontId="2" type="noConversion"/>
  </si>
  <si>
    <t>电子</t>
    <phoneticPr fontId="2" type="noConversion"/>
  </si>
  <si>
    <t>材能</t>
    <phoneticPr fontId="2" type="noConversion"/>
  </si>
  <si>
    <t>机电</t>
    <phoneticPr fontId="2" type="noConversion"/>
  </si>
  <si>
    <t>光电</t>
    <phoneticPr fontId="2" type="noConversion"/>
  </si>
  <si>
    <t>保研率1</t>
    <phoneticPr fontId="2" type="noConversion"/>
  </si>
  <si>
    <t>保研率2</t>
    <phoneticPr fontId="2" type="noConversion"/>
  </si>
  <si>
    <t>公示差</t>
    <phoneticPr fontId="2" type="noConversion"/>
  </si>
  <si>
    <t>保研</t>
    <phoneticPr fontId="2" type="noConversion"/>
  </si>
  <si>
    <t>弃保</t>
    <phoneticPr fontId="2" type="noConversion"/>
  </si>
  <si>
    <t>资环</t>
    <phoneticPr fontId="2" type="noConversion"/>
  </si>
  <si>
    <t>自动化</t>
    <phoneticPr fontId="2" type="noConversion"/>
  </si>
  <si>
    <t>计算机</t>
    <phoneticPr fontId="2" type="noConversion"/>
  </si>
  <si>
    <t>信软</t>
    <phoneticPr fontId="2" type="noConversion"/>
  </si>
  <si>
    <t>航空</t>
    <phoneticPr fontId="2" type="noConversion"/>
  </si>
  <si>
    <t>数院</t>
    <phoneticPr fontId="2" type="noConversion"/>
  </si>
  <si>
    <t>物院</t>
    <phoneticPr fontId="2" type="noConversion"/>
  </si>
  <si>
    <t>物院强基</t>
    <phoneticPr fontId="2" type="noConversion"/>
  </si>
  <si>
    <t>医学院</t>
    <phoneticPr fontId="2" type="noConversion"/>
  </si>
  <si>
    <t>生命</t>
    <phoneticPr fontId="2" type="noConversion"/>
  </si>
  <si>
    <t>经管</t>
    <phoneticPr fontId="2" type="noConversion"/>
  </si>
  <si>
    <t>学院公示</t>
    <phoneticPr fontId="2" type="noConversion"/>
  </si>
  <si>
    <t>公管</t>
    <phoneticPr fontId="2" type="noConversion"/>
  </si>
  <si>
    <t>外语</t>
    <phoneticPr fontId="2" type="noConversion"/>
  </si>
  <si>
    <t>计算机双A</t>
    <phoneticPr fontId="2" type="noConversion"/>
  </si>
  <si>
    <t>格院</t>
    <phoneticPr fontId="2" type="noConversion"/>
  </si>
  <si>
    <t>集电</t>
    <phoneticPr fontId="2" type="noConversion"/>
  </si>
  <si>
    <t>英才电子</t>
    <phoneticPr fontId="2" type="noConversion"/>
  </si>
  <si>
    <t>英才数理</t>
    <phoneticPr fontId="2" type="noConversion"/>
  </si>
  <si>
    <t>合计</t>
    <phoneticPr fontId="2" type="noConversion"/>
  </si>
  <si>
    <t>备注</t>
    <phoneticPr fontId="2" type="noConversion"/>
  </si>
  <si>
    <t>英才</t>
    <phoneticPr fontId="2" type="noConversion"/>
  </si>
  <si>
    <t>电子科技大学各学院2024届保研率</t>
  </si>
  <si>
    <t>学院简称</t>
  </si>
  <si>
    <t>信通</t>
  </si>
  <si>
    <t>电子</t>
  </si>
  <si>
    <t>材能</t>
  </si>
  <si>
    <t>机电</t>
  </si>
  <si>
    <t>光电</t>
  </si>
  <si>
    <t>自动化</t>
  </si>
  <si>
    <t>资环</t>
  </si>
  <si>
    <t>计算机</t>
  </si>
  <si>
    <t>信软</t>
  </si>
  <si>
    <t>航空</t>
  </si>
  <si>
    <t>数院</t>
  </si>
  <si>
    <t>物院</t>
  </si>
  <si>
    <t>医学院</t>
  </si>
  <si>
    <t>生命</t>
  </si>
  <si>
    <t>经管</t>
  </si>
  <si>
    <t>公管</t>
  </si>
  <si>
    <t>外语</t>
  </si>
  <si>
    <t>格院</t>
  </si>
  <si>
    <t>集电</t>
  </si>
  <si>
    <t>毕业人数</t>
  </si>
  <si>
    <t>普保人数</t>
    <phoneticPr fontId="2" type="noConversion"/>
  </si>
  <si>
    <t>保研率（%）</t>
  </si>
  <si>
    <t>保研率（%）</t>
    <phoneticPr fontId="2" type="noConversion"/>
  </si>
  <si>
    <t>专项班</t>
    <phoneticPr fontId="2" type="noConversion"/>
  </si>
  <si>
    <t>改革项目</t>
    <phoneticPr fontId="2" type="noConversion"/>
  </si>
  <si>
    <t>支教团</t>
    <phoneticPr fontId="2" type="noConversion"/>
  </si>
  <si>
    <t>国防科工</t>
    <phoneticPr fontId="2" type="noConversion"/>
  </si>
  <si>
    <t>获保人数</t>
    <phoneticPr fontId="2" type="noConversion"/>
  </si>
  <si>
    <t>弃保人数</t>
    <phoneticPr fontId="2" type="noConversion"/>
  </si>
  <si>
    <t>非保研类</t>
    <phoneticPr fontId="2" type="noConversion"/>
  </si>
  <si>
    <t>保研类</t>
    <phoneticPr fontId="2" type="noConversion"/>
  </si>
  <si>
    <t>小计</t>
    <phoneticPr fontId="2" type="noConversion"/>
  </si>
  <si>
    <t>序号</t>
    <phoneticPr fontId="2" type="noConversion"/>
  </si>
  <si>
    <t>互+</t>
  </si>
  <si>
    <t>通信工程</t>
  </si>
  <si>
    <t>电子信息工程</t>
  </si>
  <si>
    <t>网络工程</t>
  </si>
  <si>
    <t>信息对抗技术</t>
  </si>
  <si>
    <t>物联网工程</t>
  </si>
  <si>
    <t>电磁场与无线技术</t>
  </si>
  <si>
    <t>固体电子</t>
  </si>
  <si>
    <t>物理电子</t>
  </si>
  <si>
    <t>电波传播与天线</t>
    <phoneticPr fontId="2" type="noConversion"/>
  </si>
  <si>
    <t>新能源材料与器件</t>
  </si>
  <si>
    <t>应用化学</t>
  </si>
  <si>
    <t>材料科学与工程</t>
  </si>
  <si>
    <t>智能电网信息工程</t>
  </si>
  <si>
    <t>机器人工程</t>
  </si>
  <si>
    <t>工业工程</t>
  </si>
  <si>
    <t>机械设计制造</t>
    <phoneticPr fontId="2" type="noConversion"/>
  </si>
  <si>
    <t>电气工程</t>
    <phoneticPr fontId="2" type="noConversion"/>
  </si>
  <si>
    <t>光源与照明</t>
  </si>
  <si>
    <t>信息工程</t>
  </si>
  <si>
    <t>光电信息</t>
    <phoneticPr fontId="2" type="noConversion"/>
  </si>
  <si>
    <t>测控技术与仪器</t>
  </si>
  <si>
    <t>实验班</t>
    <phoneticPr fontId="2" type="noConversion"/>
  </si>
  <si>
    <t>空间信息与数字技术</t>
  </si>
  <si>
    <t>地球信息科学与技术</t>
  </si>
  <si>
    <t>网安</t>
  </si>
  <si>
    <t>人工智能</t>
  </si>
  <si>
    <t>数媒</t>
  </si>
  <si>
    <t>大数据</t>
  </si>
  <si>
    <t>嵌入式系统</t>
    <phoneticPr fontId="2" type="noConversion"/>
  </si>
  <si>
    <t>互联网安全</t>
    <phoneticPr fontId="2" type="noConversion"/>
  </si>
  <si>
    <t>系统与技术</t>
    <phoneticPr fontId="2" type="noConversion"/>
  </si>
  <si>
    <t>数字信息处理</t>
    <phoneticPr fontId="2" type="noConversion"/>
  </si>
  <si>
    <t>数字动漫</t>
    <phoneticPr fontId="2" type="noConversion"/>
  </si>
  <si>
    <t>软件工程</t>
    <phoneticPr fontId="2" type="noConversion"/>
  </si>
  <si>
    <t>卓中卓</t>
    <phoneticPr fontId="2" type="noConversion"/>
  </si>
  <si>
    <t>探测制导与控制技术</t>
  </si>
  <si>
    <t>航空航天工程</t>
  </si>
  <si>
    <t>飞行器控制与信息工程</t>
  </si>
  <si>
    <t>无人驾驶航空器系统工程</t>
  </si>
  <si>
    <t>数学与应用</t>
  </si>
  <si>
    <t>信息与计算</t>
  </si>
  <si>
    <t>电子信息科学与技术</t>
  </si>
  <si>
    <t>应用物理学</t>
  </si>
  <si>
    <t>临床医学</t>
  </si>
  <si>
    <t>护理学</t>
  </si>
  <si>
    <t>生物医学工程</t>
  </si>
  <si>
    <t>生物技术</t>
  </si>
  <si>
    <t>工商管理</t>
  </si>
  <si>
    <t>金融学</t>
  </si>
  <si>
    <t>电子商务</t>
  </si>
  <si>
    <t>电子信息工程双学位</t>
  </si>
  <si>
    <t>行政管理</t>
  </si>
  <si>
    <t>信息管理与信息系统</t>
  </si>
  <si>
    <t>法学</t>
  </si>
  <si>
    <t>城市管理</t>
  </si>
  <si>
    <t>翻译</t>
  </si>
  <si>
    <t>日语</t>
  </si>
  <si>
    <t>法语</t>
  </si>
  <si>
    <t>英语</t>
  </si>
  <si>
    <t>微电子科学与工程</t>
  </si>
  <si>
    <t>集成电路设计与集成系统</t>
  </si>
  <si>
    <t>电子信息类</t>
    <phoneticPr fontId="2" type="noConversion"/>
  </si>
  <si>
    <t>数理基科</t>
    <phoneticPr fontId="2" type="noConversion"/>
  </si>
  <si>
    <t>双A</t>
    <phoneticPr fontId="2" type="noConversion"/>
  </si>
  <si>
    <t>应用物理学强基</t>
    <phoneticPr fontId="2" type="noConversion"/>
  </si>
  <si>
    <t>注：1、改革项目指工程硕博培养改革项目；专项班的全留校；自动化和集电保研为强芯铸魂；物院应用物理学强基招生30人，放弃强基计划培养3人。。</t>
    <phoneticPr fontId="2" type="noConversion"/>
  </si>
  <si>
    <t xml:space="preserve">        2、英才有4人选择电子学院专业（电子学院含英才的人数为347人），其所选专业不确定，假设全选的电波传播与天线；信软标黄的为学校公布的毕业专业及人数，信软学院公示的成绩排名无相应专业；公管支教团标红的2人专业不确定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</si>
</sst>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center"/>
    </xf>
    <xf numFmtId="10" fontId="0" fillId="0" borderId="0" xfId="2" applyNumberFormat="1" applyFont="1" applyAlignment="1"/>
    <xf numFmtId="0" fontId="0" fillId="2" borderId="0" xfId="0" applyFill="1"/>
    <xf numFmtId="0" fontId="4" fillId="0" borderId="0" xfId="0" applyFont="1"/>
    <xf numFmtId="43" fontId="0" fillId="0" borderId="0" xfId="1" applyFont="1" applyAlignment="1"/>
    <xf numFmtId="10" fontId="0" fillId="2" borderId="0" xfId="2" applyNumberFormat="1" applyFont="1" applyFill="1" applyAlignme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43" fontId="0" fillId="0" borderId="2" xfId="1" applyFont="1" applyBorder="1" applyAlignment="1"/>
    <xf numFmtId="0" fontId="7" fillId="0" borderId="2" xfId="0" applyFont="1" applyBorder="1"/>
    <xf numFmtId="43" fontId="7" fillId="0" borderId="2" xfId="1" applyFont="1" applyBorder="1" applyAlignment="1"/>
    <xf numFmtId="0" fontId="3" fillId="0" borderId="2" xfId="0" applyFont="1" applyBorder="1"/>
    <xf numFmtId="43" fontId="3" fillId="0" borderId="3" xfId="1" applyFont="1" applyBorder="1" applyAlignment="1"/>
    <xf numFmtId="0" fontId="0" fillId="0" borderId="1" xfId="0" applyBorder="1"/>
    <xf numFmtId="0" fontId="0" fillId="2" borderId="2" xfId="0" applyFill="1" applyBorder="1"/>
    <xf numFmtId="43" fontId="0" fillId="2" borderId="2" xfId="1" applyFont="1" applyFill="1" applyBorder="1" applyAlignment="1"/>
    <xf numFmtId="43" fontId="7" fillId="2" borderId="2" xfId="1" applyFont="1" applyFill="1" applyBorder="1" applyAlignment="1"/>
    <xf numFmtId="0" fontId="3" fillId="2" borderId="2" xfId="0" applyFont="1" applyFill="1" applyBorder="1"/>
    <xf numFmtId="43" fontId="3" fillId="2" borderId="3" xfId="1" applyFont="1" applyFill="1" applyBorder="1" applyAlignment="1"/>
    <xf numFmtId="0" fontId="4" fillId="0" borderId="2" xfId="0" applyFont="1" applyBorder="1"/>
    <xf numFmtId="43" fontId="4" fillId="0" borderId="2" xfId="1" applyFont="1" applyBorder="1" applyAlignment="1"/>
    <xf numFmtId="0" fontId="8" fillId="0" borderId="2" xfId="0" applyFont="1" applyBorder="1"/>
    <xf numFmtId="0" fontId="3" fillId="0" borderId="1" xfId="0" applyFont="1" applyBorder="1" applyAlignment="1">
      <alignment horizontal="center"/>
    </xf>
    <xf numFmtId="43" fontId="3" fillId="0" borderId="2" xfId="1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zoomScaleNormal="100" workbookViewId="0">
      <selection activeCell="D13" sqref="D13"/>
    </sheetView>
  </sheetViews>
  <sheetFormatPr defaultRowHeight="14.25" x14ac:dyDescent="0.2"/>
  <cols>
    <col min="2" max="3" width="8.375" customWidth="1"/>
    <col min="4" max="4" width="7.625" customWidth="1"/>
    <col min="5" max="5" width="7" customWidth="1"/>
    <col min="6" max="6" width="8.125" customWidth="1"/>
    <col min="7" max="7" width="6.625" customWidth="1"/>
    <col min="8" max="8" width="6.375" customWidth="1"/>
    <col min="9" max="9" width="4.875" customWidth="1"/>
    <col min="10" max="10" width="5.375" customWidth="1"/>
  </cols>
  <sheetData>
    <row r="2" spans="1:10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0" x14ac:dyDescent="0.2">
      <c r="A3" s="1" t="s">
        <v>0</v>
      </c>
      <c r="B3" s="1" t="s">
        <v>2</v>
      </c>
      <c r="C3" s="1" t="s">
        <v>25</v>
      </c>
      <c r="D3" s="1" t="s">
        <v>3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34</v>
      </c>
    </row>
    <row r="4" spans="1:10" x14ac:dyDescent="0.2">
      <c r="A4" t="s">
        <v>4</v>
      </c>
      <c r="B4">
        <v>661</v>
      </c>
      <c r="C4">
        <v>639</v>
      </c>
      <c r="D4">
        <v>189</v>
      </c>
      <c r="E4" s="2"/>
      <c r="F4" s="2">
        <f>D4/C4</f>
        <v>0.29577464788732394</v>
      </c>
      <c r="G4">
        <f>B4-C4</f>
        <v>22</v>
      </c>
      <c r="H4" s="3">
        <v>19</v>
      </c>
      <c r="I4" s="3">
        <v>3</v>
      </c>
      <c r="J4" t="s">
        <v>35</v>
      </c>
    </row>
    <row r="5" spans="1:10" x14ac:dyDescent="0.2">
      <c r="A5" t="s">
        <v>5</v>
      </c>
      <c r="B5">
        <v>347</v>
      </c>
      <c r="C5" s="3">
        <v>343</v>
      </c>
      <c r="D5">
        <v>106</v>
      </c>
      <c r="E5" s="2"/>
      <c r="F5" s="6">
        <f>D5/C5</f>
        <v>0.30903790087463556</v>
      </c>
      <c r="G5">
        <v>4</v>
      </c>
      <c r="H5" s="3">
        <v>2</v>
      </c>
      <c r="I5" s="3">
        <v>2</v>
      </c>
      <c r="J5" t="s">
        <v>35</v>
      </c>
    </row>
    <row r="6" spans="1:10" x14ac:dyDescent="0.2">
      <c r="A6" t="s">
        <v>6</v>
      </c>
      <c r="B6">
        <v>80</v>
      </c>
      <c r="C6">
        <v>80</v>
      </c>
      <c r="D6">
        <v>24</v>
      </c>
      <c r="E6" s="2"/>
      <c r="F6" s="2">
        <f>D6/C6</f>
        <v>0.3</v>
      </c>
      <c r="G6" s="5">
        <f t="shared" ref="G6:G17" si="0">B6-C6</f>
        <v>0</v>
      </c>
    </row>
    <row r="7" spans="1:10" x14ac:dyDescent="0.2">
      <c r="A7" t="s">
        <v>7</v>
      </c>
      <c r="B7">
        <v>242</v>
      </c>
      <c r="C7">
        <v>243</v>
      </c>
      <c r="D7">
        <v>64</v>
      </c>
      <c r="E7" s="2"/>
      <c r="F7" s="2">
        <f t="shared" ref="F7:F17" si="1">D7/C7</f>
        <v>0.26337448559670784</v>
      </c>
      <c r="G7">
        <f t="shared" si="0"/>
        <v>-1</v>
      </c>
    </row>
    <row r="8" spans="1:10" x14ac:dyDescent="0.2">
      <c r="A8" t="s">
        <v>8</v>
      </c>
      <c r="B8">
        <v>262</v>
      </c>
      <c r="C8">
        <v>270</v>
      </c>
      <c r="D8">
        <v>74</v>
      </c>
      <c r="E8" s="2"/>
      <c r="F8" s="2">
        <f t="shared" si="1"/>
        <v>0.27407407407407408</v>
      </c>
      <c r="G8">
        <f t="shared" si="0"/>
        <v>-8</v>
      </c>
    </row>
    <row r="9" spans="1:10" x14ac:dyDescent="0.2">
      <c r="A9" t="s">
        <v>15</v>
      </c>
      <c r="B9">
        <v>279</v>
      </c>
      <c r="C9">
        <v>278</v>
      </c>
      <c r="D9">
        <v>81</v>
      </c>
      <c r="E9" s="2"/>
      <c r="F9" s="2">
        <f t="shared" si="1"/>
        <v>0.29136690647482016</v>
      </c>
      <c r="G9">
        <f t="shared" si="0"/>
        <v>1</v>
      </c>
    </row>
    <row r="10" spans="1:10" x14ac:dyDescent="0.2">
      <c r="A10" t="s">
        <v>14</v>
      </c>
      <c r="B10">
        <v>65</v>
      </c>
      <c r="C10">
        <v>65</v>
      </c>
      <c r="D10">
        <v>17</v>
      </c>
      <c r="E10" s="2"/>
      <c r="F10" s="2">
        <f t="shared" si="1"/>
        <v>0.26153846153846155</v>
      </c>
      <c r="G10" s="5">
        <f t="shared" si="0"/>
        <v>0</v>
      </c>
    </row>
    <row r="11" spans="1:10" x14ac:dyDescent="0.2">
      <c r="A11" t="s">
        <v>16</v>
      </c>
      <c r="B11">
        <v>446</v>
      </c>
      <c r="C11">
        <v>410</v>
      </c>
      <c r="D11">
        <v>107</v>
      </c>
      <c r="F11" s="2">
        <f t="shared" si="1"/>
        <v>0.26097560975609757</v>
      </c>
      <c r="G11">
        <f t="shared" si="0"/>
        <v>36</v>
      </c>
      <c r="H11" s="3">
        <v>27</v>
      </c>
      <c r="I11" s="3">
        <v>9</v>
      </c>
      <c r="J11" t="s">
        <v>35</v>
      </c>
    </row>
    <row r="12" spans="1:10" x14ac:dyDescent="0.2">
      <c r="A12" t="s">
        <v>28</v>
      </c>
      <c r="B12">
        <v>30</v>
      </c>
      <c r="C12">
        <v>30</v>
      </c>
      <c r="D12">
        <v>22</v>
      </c>
      <c r="E12" s="2">
        <f>26/B12</f>
        <v>0.8666666666666667</v>
      </c>
      <c r="F12" s="2">
        <f t="shared" si="1"/>
        <v>0.73333333333333328</v>
      </c>
      <c r="G12" s="5">
        <f t="shared" si="0"/>
        <v>0</v>
      </c>
      <c r="I12">
        <v>4</v>
      </c>
    </row>
    <row r="13" spans="1:10" x14ac:dyDescent="0.2">
      <c r="A13" t="s">
        <v>17</v>
      </c>
      <c r="B13">
        <v>749</v>
      </c>
      <c r="C13" s="3">
        <v>749</v>
      </c>
      <c r="D13">
        <v>184</v>
      </c>
      <c r="E13" s="2">
        <f t="shared" ref="E13" si="2">D13/B13</f>
        <v>0.24566088117489987</v>
      </c>
      <c r="F13" s="2">
        <f t="shared" si="1"/>
        <v>0.24566088117489987</v>
      </c>
      <c r="G13" s="5">
        <f t="shared" si="0"/>
        <v>0</v>
      </c>
    </row>
    <row r="14" spans="1:10" x14ac:dyDescent="0.2">
      <c r="A14" t="s">
        <v>18</v>
      </c>
      <c r="B14">
        <v>78</v>
      </c>
      <c r="C14">
        <v>80</v>
      </c>
      <c r="D14">
        <v>21</v>
      </c>
      <c r="F14" s="2">
        <f t="shared" si="1"/>
        <v>0.26250000000000001</v>
      </c>
      <c r="G14">
        <f t="shared" si="0"/>
        <v>-2</v>
      </c>
    </row>
    <row r="15" spans="1:10" x14ac:dyDescent="0.2">
      <c r="A15" t="s">
        <v>19</v>
      </c>
      <c r="B15">
        <v>109</v>
      </c>
      <c r="C15">
        <v>109</v>
      </c>
      <c r="D15">
        <v>28</v>
      </c>
      <c r="F15" s="2">
        <f t="shared" si="1"/>
        <v>0.25688073394495414</v>
      </c>
      <c r="G15" s="5">
        <f t="shared" si="0"/>
        <v>0</v>
      </c>
    </row>
    <row r="16" spans="1:10" x14ac:dyDescent="0.2">
      <c r="A16" t="s">
        <v>20</v>
      </c>
      <c r="B16">
        <v>152</v>
      </c>
      <c r="C16">
        <v>152</v>
      </c>
      <c r="D16">
        <v>38</v>
      </c>
      <c r="F16" s="2">
        <f t="shared" si="1"/>
        <v>0.25</v>
      </c>
      <c r="G16" s="5">
        <f t="shared" si="0"/>
        <v>0</v>
      </c>
    </row>
    <row r="17" spans="1:10" x14ac:dyDescent="0.2">
      <c r="A17" t="s">
        <v>21</v>
      </c>
      <c r="B17">
        <v>27</v>
      </c>
      <c r="C17" s="4">
        <v>27</v>
      </c>
      <c r="D17">
        <v>24</v>
      </c>
      <c r="F17" s="2">
        <f t="shared" si="1"/>
        <v>0.88888888888888884</v>
      </c>
      <c r="G17">
        <f t="shared" si="0"/>
        <v>0</v>
      </c>
    </row>
    <row r="18" spans="1:10" x14ac:dyDescent="0.2">
      <c r="A18" t="s">
        <v>22</v>
      </c>
      <c r="B18">
        <v>75</v>
      </c>
      <c r="C18">
        <v>55</v>
      </c>
      <c r="D18">
        <v>14</v>
      </c>
      <c r="F18" s="2">
        <f t="shared" ref="F18:F27" si="3">D18/C18</f>
        <v>0.25454545454545452</v>
      </c>
      <c r="G18" s="4">
        <f t="shared" ref="G18:G23" si="4">B18-C18</f>
        <v>20</v>
      </c>
    </row>
    <row r="19" spans="1:10" x14ac:dyDescent="0.2">
      <c r="A19" t="s">
        <v>23</v>
      </c>
      <c r="B19">
        <v>67</v>
      </c>
      <c r="C19">
        <v>67</v>
      </c>
      <c r="D19">
        <v>17</v>
      </c>
      <c r="F19" s="2">
        <f t="shared" si="3"/>
        <v>0.2537313432835821</v>
      </c>
      <c r="G19" s="5">
        <f t="shared" si="4"/>
        <v>0</v>
      </c>
    </row>
    <row r="20" spans="1:10" x14ac:dyDescent="0.2">
      <c r="A20" t="s">
        <v>24</v>
      </c>
      <c r="B20">
        <v>100</v>
      </c>
      <c r="C20" s="3">
        <v>100</v>
      </c>
      <c r="D20">
        <v>25</v>
      </c>
      <c r="E20" s="2">
        <f t="shared" ref="E20:E24" si="5">D20/B20</f>
        <v>0.25</v>
      </c>
      <c r="F20" s="2">
        <f t="shared" si="3"/>
        <v>0.25</v>
      </c>
      <c r="G20" s="5">
        <f t="shared" si="4"/>
        <v>0</v>
      </c>
    </row>
    <row r="21" spans="1:10" x14ac:dyDescent="0.2">
      <c r="A21" t="s">
        <v>26</v>
      </c>
      <c r="B21">
        <v>145</v>
      </c>
      <c r="C21" s="3">
        <v>145</v>
      </c>
      <c r="D21">
        <v>35</v>
      </c>
      <c r="E21" s="2">
        <f t="shared" si="5"/>
        <v>0.2413793103448276</v>
      </c>
      <c r="F21" s="2">
        <f t="shared" si="3"/>
        <v>0.2413793103448276</v>
      </c>
      <c r="G21" s="5">
        <f t="shared" si="4"/>
        <v>0</v>
      </c>
    </row>
    <row r="22" spans="1:10" x14ac:dyDescent="0.2">
      <c r="A22" t="s">
        <v>27</v>
      </c>
      <c r="B22">
        <v>85</v>
      </c>
      <c r="C22">
        <v>85</v>
      </c>
      <c r="D22">
        <v>20</v>
      </c>
      <c r="F22" s="2">
        <f t="shared" si="3"/>
        <v>0.23529411764705882</v>
      </c>
      <c r="G22" s="5">
        <f t="shared" si="4"/>
        <v>0</v>
      </c>
    </row>
    <row r="23" spans="1:10" x14ac:dyDescent="0.2">
      <c r="A23" t="s">
        <v>29</v>
      </c>
      <c r="B23">
        <v>541</v>
      </c>
      <c r="C23" s="3">
        <v>541</v>
      </c>
      <c r="D23" s="4">
        <v>119</v>
      </c>
      <c r="E23" s="2">
        <f t="shared" si="5"/>
        <v>0.21996303142329021</v>
      </c>
      <c r="F23" s="2">
        <f t="shared" si="3"/>
        <v>0.21996303142329021</v>
      </c>
      <c r="G23" s="5">
        <f t="shared" si="4"/>
        <v>0</v>
      </c>
    </row>
    <row r="24" spans="1:10" x14ac:dyDescent="0.2">
      <c r="A24" t="s">
        <v>30</v>
      </c>
      <c r="B24">
        <v>397</v>
      </c>
      <c r="C24" s="3">
        <v>378</v>
      </c>
      <c r="D24">
        <v>121</v>
      </c>
      <c r="E24" s="2">
        <f t="shared" si="5"/>
        <v>0.30478589420654911</v>
      </c>
      <c r="F24" s="2">
        <f t="shared" si="3"/>
        <v>0.32010582010582012</v>
      </c>
      <c r="G24">
        <v>19</v>
      </c>
      <c r="H24" s="3">
        <v>19</v>
      </c>
      <c r="I24" s="3"/>
      <c r="J24" t="s">
        <v>35</v>
      </c>
    </row>
    <row r="25" spans="1:10" x14ac:dyDescent="0.2">
      <c r="A25" t="s">
        <v>31</v>
      </c>
      <c r="C25" s="3">
        <v>81</v>
      </c>
      <c r="D25">
        <v>67</v>
      </c>
      <c r="F25" s="2">
        <f t="shared" si="3"/>
        <v>0.8271604938271605</v>
      </c>
      <c r="G25">
        <v>-81</v>
      </c>
    </row>
    <row r="26" spans="1:10" x14ac:dyDescent="0.2">
      <c r="A26" t="s">
        <v>32</v>
      </c>
      <c r="B26">
        <v>23</v>
      </c>
      <c r="C26" s="3">
        <v>23</v>
      </c>
      <c r="D26">
        <v>17</v>
      </c>
      <c r="E26" s="2">
        <f>22/B26</f>
        <v>0.95652173913043481</v>
      </c>
      <c r="F26" s="2">
        <f t="shared" si="3"/>
        <v>0.73913043478260865</v>
      </c>
      <c r="G26" s="5">
        <f t="shared" ref="G26" si="6">B26-C26</f>
        <v>0</v>
      </c>
      <c r="I26">
        <v>5</v>
      </c>
    </row>
    <row r="27" spans="1:10" x14ac:dyDescent="0.2">
      <c r="A27" t="s">
        <v>33</v>
      </c>
      <c r="B27">
        <f>SUM(B4:B26)</f>
        <v>4960</v>
      </c>
      <c r="C27">
        <f t="shared" ref="C27:I27" si="7">SUM(C4:C26)</f>
        <v>4950</v>
      </c>
      <c r="D27">
        <f t="shared" si="7"/>
        <v>1414</v>
      </c>
      <c r="E27" s="2">
        <f t="shared" ref="E27" si="8">D27/B27</f>
        <v>0.28508064516129034</v>
      </c>
      <c r="F27" s="2">
        <f t="shared" si="3"/>
        <v>0.28565656565656566</v>
      </c>
      <c r="G27">
        <f t="shared" si="7"/>
        <v>10</v>
      </c>
      <c r="H27">
        <f t="shared" si="7"/>
        <v>67</v>
      </c>
      <c r="I27">
        <f t="shared" si="7"/>
        <v>23</v>
      </c>
    </row>
  </sheetData>
  <mergeCells count="1">
    <mergeCell ref="A2:I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E56C-C4C2-4C80-824A-B58CC1AB9A6E}">
  <dimension ref="A2:V105"/>
  <sheetViews>
    <sheetView tabSelected="1" zoomScaleNormal="100" workbookViewId="0">
      <pane ySplit="4" topLeftCell="A5" activePane="bottomLeft" state="frozen"/>
      <selection activeCell="A4" sqref="A4"/>
      <selection pane="bottomLeft" activeCell="C15" sqref="C15"/>
    </sheetView>
  </sheetViews>
  <sheetFormatPr defaultRowHeight="14.25" x14ac:dyDescent="0.2"/>
  <cols>
    <col min="1" max="1" width="4.625" customWidth="1"/>
    <col min="2" max="2" width="21.75" customWidth="1"/>
    <col min="4" max="4" width="9.625" customWidth="1"/>
    <col min="5" max="5" width="10.75" customWidth="1"/>
    <col min="6" max="6" width="9.25" customWidth="1"/>
    <col min="7" max="7" width="10.875" customWidth="1"/>
    <col min="8" max="8" width="7.5" customWidth="1"/>
    <col min="9" max="9" width="11" customWidth="1"/>
    <col min="10" max="10" width="6.75" customWidth="1"/>
    <col min="11" max="11" width="10.375" customWidth="1"/>
    <col min="12" max="12" width="9.25" customWidth="1"/>
    <col min="13" max="13" width="10.375" customWidth="1"/>
    <col min="14" max="14" width="6.875" customWidth="1"/>
    <col min="15" max="15" width="10.625" customWidth="1"/>
    <col min="18" max="18" width="10.5" customWidth="1"/>
    <col min="19" max="19" width="9.375" customWidth="1"/>
    <col min="20" max="20" width="9" style="7"/>
    <col min="22" max="22" width="10.25" customWidth="1"/>
  </cols>
  <sheetData>
    <row r="2" spans="1:22" ht="18" x14ac:dyDescent="0.2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s="7" customFormat="1" x14ac:dyDescent="0.2">
      <c r="A3" s="30" t="s">
        <v>70</v>
      </c>
      <c r="B3" s="33" t="s">
        <v>37</v>
      </c>
      <c r="C3" s="31" t="s">
        <v>67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68</v>
      </c>
      <c r="Q3" s="31"/>
      <c r="R3" s="31"/>
      <c r="S3" s="31"/>
      <c r="T3" s="31" t="s">
        <v>33</v>
      </c>
      <c r="U3" s="31"/>
      <c r="V3" s="32"/>
    </row>
    <row r="4" spans="1:22" s="1" customFormat="1" x14ac:dyDescent="0.2">
      <c r="A4" s="30"/>
      <c r="B4" s="33"/>
      <c r="C4" s="8" t="s">
        <v>2</v>
      </c>
      <c r="D4" s="8" t="s">
        <v>58</v>
      </c>
      <c r="E4" s="8" t="s">
        <v>60</v>
      </c>
      <c r="F4" s="8" t="s">
        <v>62</v>
      </c>
      <c r="G4" s="8" t="s">
        <v>60</v>
      </c>
      <c r="H4" s="8" t="s">
        <v>61</v>
      </c>
      <c r="I4" s="8" t="s">
        <v>59</v>
      </c>
      <c r="J4" s="8" t="s">
        <v>63</v>
      </c>
      <c r="K4" s="8" t="s">
        <v>59</v>
      </c>
      <c r="L4" s="8" t="s">
        <v>64</v>
      </c>
      <c r="M4" s="8" t="s">
        <v>59</v>
      </c>
      <c r="N4" s="8" t="s">
        <v>69</v>
      </c>
      <c r="O4" s="8" t="s">
        <v>59</v>
      </c>
      <c r="P4" s="8" t="s">
        <v>57</v>
      </c>
      <c r="Q4" s="8" t="s">
        <v>65</v>
      </c>
      <c r="R4" s="8" t="s">
        <v>59</v>
      </c>
      <c r="S4" s="8" t="s">
        <v>66</v>
      </c>
      <c r="T4" s="8" t="s">
        <v>57</v>
      </c>
      <c r="U4" s="8" t="s">
        <v>3</v>
      </c>
      <c r="V4" s="9" t="s">
        <v>60</v>
      </c>
    </row>
    <row r="5" spans="1:22" x14ac:dyDescent="0.2">
      <c r="A5" s="10">
        <v>1</v>
      </c>
      <c r="B5" s="11" t="s">
        <v>38</v>
      </c>
      <c r="C5" s="11">
        <v>639</v>
      </c>
      <c r="D5" s="11">
        <v>174</v>
      </c>
      <c r="E5" s="12">
        <f>D5/C5*100</f>
        <v>27.230046948356808</v>
      </c>
      <c r="F5" s="11">
        <v>14</v>
      </c>
      <c r="G5" s="12">
        <f>F5/C5*100</f>
        <v>2.1909233176838812</v>
      </c>
      <c r="H5" s="11"/>
      <c r="I5" s="11"/>
      <c r="J5" s="11">
        <v>1</v>
      </c>
      <c r="K5" s="12">
        <f>J5/C5*100</f>
        <v>0.1564945226917058</v>
      </c>
      <c r="L5" s="11"/>
      <c r="M5" s="11"/>
      <c r="N5" s="13">
        <f>D5+F5+H5+J5+L5</f>
        <v>189</v>
      </c>
      <c r="O5" s="14">
        <f>N5/C5*100</f>
        <v>29.577464788732392</v>
      </c>
      <c r="P5" s="11"/>
      <c r="Q5" s="11"/>
      <c r="R5" s="11"/>
      <c r="S5" s="11"/>
      <c r="T5" s="15">
        <f>C5+P5</f>
        <v>639</v>
      </c>
      <c r="U5" s="15">
        <f>N5+Q5-S5</f>
        <v>189</v>
      </c>
      <c r="V5" s="16">
        <f>U5/T5*100</f>
        <v>29.577464788732392</v>
      </c>
    </row>
    <row r="6" spans="1:22" x14ac:dyDescent="0.2">
      <c r="A6" s="17">
        <v>1.1000000000000001</v>
      </c>
      <c r="B6" s="11" t="s">
        <v>71</v>
      </c>
      <c r="C6" s="11">
        <v>34</v>
      </c>
      <c r="D6" s="11">
        <v>9</v>
      </c>
      <c r="E6" s="12">
        <f t="shared" ref="E6:E11" si="0">D6/C6*100</f>
        <v>26.47058823529412</v>
      </c>
      <c r="F6" s="11"/>
      <c r="G6" s="12"/>
      <c r="H6" s="11"/>
      <c r="I6" s="11"/>
      <c r="J6" s="11"/>
      <c r="K6" s="12"/>
      <c r="L6" s="11"/>
      <c r="M6" s="11"/>
      <c r="N6" s="13">
        <f t="shared" ref="N6:N11" si="1">D6+F6+H6+J6+L6</f>
        <v>9</v>
      </c>
      <c r="O6" s="14">
        <f t="shared" ref="O6:O11" si="2">N6/C6*100</f>
        <v>26.47058823529412</v>
      </c>
      <c r="P6" s="11"/>
      <c r="Q6" s="11"/>
      <c r="R6" s="11"/>
      <c r="S6" s="11"/>
      <c r="T6" s="15">
        <f t="shared" ref="T6:T11" si="3">C6+P6</f>
        <v>34</v>
      </c>
      <c r="U6" s="15">
        <f t="shared" ref="U6:U11" si="4">N6+Q6-S6</f>
        <v>9</v>
      </c>
      <c r="V6" s="16">
        <f t="shared" ref="V6:V11" si="5">U6/T6*100</f>
        <v>26.47058823529412</v>
      </c>
    </row>
    <row r="7" spans="1:22" x14ac:dyDescent="0.2">
      <c r="A7" s="17">
        <v>1.2</v>
      </c>
      <c r="B7" s="11" t="s">
        <v>72</v>
      </c>
      <c r="C7" s="11">
        <v>216</v>
      </c>
      <c r="D7" s="11">
        <v>64</v>
      </c>
      <c r="E7" s="12">
        <f t="shared" si="0"/>
        <v>29.629629629629626</v>
      </c>
      <c r="F7" s="11"/>
      <c r="G7" s="12"/>
      <c r="H7" s="11"/>
      <c r="I7" s="11"/>
      <c r="J7" s="11"/>
      <c r="K7" s="12"/>
      <c r="L7" s="11"/>
      <c r="M7" s="11"/>
      <c r="N7" s="13">
        <f t="shared" si="1"/>
        <v>64</v>
      </c>
      <c r="O7" s="14">
        <f t="shared" si="2"/>
        <v>29.629629629629626</v>
      </c>
      <c r="P7" s="11"/>
      <c r="Q7" s="11"/>
      <c r="R7" s="11"/>
      <c r="S7" s="11"/>
      <c r="T7" s="15">
        <f t="shared" si="3"/>
        <v>216</v>
      </c>
      <c r="U7" s="15">
        <f t="shared" si="4"/>
        <v>64</v>
      </c>
      <c r="V7" s="16">
        <f t="shared" si="5"/>
        <v>29.629629629629626</v>
      </c>
    </row>
    <row r="8" spans="1:22" x14ac:dyDescent="0.2">
      <c r="A8" s="17">
        <v>1.3</v>
      </c>
      <c r="B8" s="11" t="s">
        <v>73</v>
      </c>
      <c r="C8" s="11">
        <v>246</v>
      </c>
      <c r="D8" s="11">
        <v>64</v>
      </c>
      <c r="E8" s="12">
        <f t="shared" si="0"/>
        <v>26.016260162601629</v>
      </c>
      <c r="F8" s="11">
        <v>9</v>
      </c>
      <c r="G8" s="12">
        <f t="shared" ref="G8:G11" si="6">F8/C8*100</f>
        <v>3.6585365853658534</v>
      </c>
      <c r="H8" s="11"/>
      <c r="I8" s="11"/>
      <c r="J8" s="11"/>
      <c r="K8" s="12"/>
      <c r="L8" s="11"/>
      <c r="M8" s="11"/>
      <c r="N8" s="13">
        <f t="shared" si="1"/>
        <v>73</v>
      </c>
      <c r="O8" s="14">
        <f t="shared" si="2"/>
        <v>29.674796747967481</v>
      </c>
      <c r="P8" s="11"/>
      <c r="Q8" s="11"/>
      <c r="R8" s="11"/>
      <c r="S8" s="11"/>
      <c r="T8" s="15">
        <f t="shared" si="3"/>
        <v>246</v>
      </c>
      <c r="U8" s="15">
        <f t="shared" si="4"/>
        <v>73</v>
      </c>
      <c r="V8" s="16">
        <f t="shared" si="5"/>
        <v>29.674796747967481</v>
      </c>
    </row>
    <row r="9" spans="1:22" x14ac:dyDescent="0.2">
      <c r="A9" s="17">
        <v>1.4</v>
      </c>
      <c r="B9" s="11" t="s">
        <v>74</v>
      </c>
      <c r="C9" s="11">
        <v>79</v>
      </c>
      <c r="D9" s="11">
        <v>21</v>
      </c>
      <c r="E9" s="12">
        <f t="shared" si="0"/>
        <v>26.582278481012654</v>
      </c>
      <c r="F9" s="11">
        <v>3</v>
      </c>
      <c r="G9" s="12">
        <f t="shared" si="6"/>
        <v>3.79746835443038</v>
      </c>
      <c r="H9" s="11"/>
      <c r="I9" s="11"/>
      <c r="J9" s="11">
        <v>1</v>
      </c>
      <c r="K9" s="12">
        <f>J9/C9*100</f>
        <v>1.2658227848101267</v>
      </c>
      <c r="L9" s="11"/>
      <c r="M9" s="11"/>
      <c r="N9" s="13">
        <f t="shared" si="1"/>
        <v>25</v>
      </c>
      <c r="O9" s="14">
        <f t="shared" si="2"/>
        <v>31.645569620253166</v>
      </c>
      <c r="P9" s="11"/>
      <c r="Q9" s="11"/>
      <c r="R9" s="11"/>
      <c r="S9" s="11"/>
      <c r="T9" s="15">
        <f t="shared" si="3"/>
        <v>79</v>
      </c>
      <c r="U9" s="15">
        <f t="shared" si="4"/>
        <v>25</v>
      </c>
      <c r="V9" s="16">
        <f t="shared" si="5"/>
        <v>31.645569620253166</v>
      </c>
    </row>
    <row r="10" spans="1:22" x14ac:dyDescent="0.2">
      <c r="A10" s="17">
        <v>1.5</v>
      </c>
      <c r="B10" s="11" t="s">
        <v>75</v>
      </c>
      <c r="C10" s="11">
        <v>23</v>
      </c>
      <c r="D10" s="11">
        <v>6</v>
      </c>
      <c r="E10" s="12">
        <f t="shared" si="0"/>
        <v>26.086956521739129</v>
      </c>
      <c r="F10" s="11">
        <v>1</v>
      </c>
      <c r="G10" s="12">
        <f t="shared" si="6"/>
        <v>4.3478260869565215</v>
      </c>
      <c r="H10" s="11"/>
      <c r="I10" s="11"/>
      <c r="J10" s="11"/>
      <c r="K10" s="12"/>
      <c r="L10" s="11"/>
      <c r="M10" s="11"/>
      <c r="N10" s="13">
        <f t="shared" si="1"/>
        <v>7</v>
      </c>
      <c r="O10" s="14">
        <f t="shared" si="2"/>
        <v>30.434782608695656</v>
      </c>
      <c r="P10" s="11"/>
      <c r="Q10" s="11"/>
      <c r="R10" s="11"/>
      <c r="S10" s="11"/>
      <c r="T10" s="15">
        <f t="shared" si="3"/>
        <v>23</v>
      </c>
      <c r="U10" s="15">
        <f t="shared" si="4"/>
        <v>7</v>
      </c>
      <c r="V10" s="16">
        <f t="shared" si="5"/>
        <v>30.434782608695656</v>
      </c>
    </row>
    <row r="11" spans="1:22" x14ac:dyDescent="0.2">
      <c r="A11" s="17">
        <v>1.6</v>
      </c>
      <c r="B11" s="11" t="s">
        <v>76</v>
      </c>
      <c r="C11" s="11">
        <v>41</v>
      </c>
      <c r="D11" s="11">
        <v>10</v>
      </c>
      <c r="E11" s="12">
        <f t="shared" si="0"/>
        <v>24.390243902439025</v>
      </c>
      <c r="F11" s="11">
        <v>1</v>
      </c>
      <c r="G11" s="12">
        <f t="shared" si="6"/>
        <v>2.4390243902439024</v>
      </c>
      <c r="H11" s="11"/>
      <c r="I11" s="11"/>
      <c r="J11" s="11"/>
      <c r="K11" s="12"/>
      <c r="L11" s="11"/>
      <c r="M11" s="11"/>
      <c r="N11" s="13">
        <f t="shared" si="1"/>
        <v>11</v>
      </c>
      <c r="O11" s="14">
        <f t="shared" si="2"/>
        <v>26.829268292682929</v>
      </c>
      <c r="P11" s="11"/>
      <c r="Q11" s="11"/>
      <c r="R11" s="11"/>
      <c r="S11" s="11"/>
      <c r="T11" s="15">
        <f t="shared" si="3"/>
        <v>41</v>
      </c>
      <c r="U11" s="15">
        <f t="shared" si="4"/>
        <v>11</v>
      </c>
      <c r="V11" s="16">
        <f t="shared" si="5"/>
        <v>26.829268292682929</v>
      </c>
    </row>
    <row r="12" spans="1:22" x14ac:dyDescent="0.2">
      <c r="A12" s="10">
        <v>2</v>
      </c>
      <c r="B12" s="11" t="s">
        <v>39</v>
      </c>
      <c r="C12" s="11">
        <v>343</v>
      </c>
      <c r="D12" s="11">
        <v>67</v>
      </c>
      <c r="E12" s="12">
        <f>D12/C12*100</f>
        <v>19.533527696793001</v>
      </c>
      <c r="F12" s="11">
        <v>28</v>
      </c>
      <c r="G12" s="12">
        <f>F12/C12*100</f>
        <v>8.1632653061224492</v>
      </c>
      <c r="H12" s="11">
        <v>11</v>
      </c>
      <c r="I12" s="12">
        <f>H12/C12*100</f>
        <v>3.2069970845481048</v>
      </c>
      <c r="J12" s="11"/>
      <c r="K12" s="12">
        <f t="shared" ref="K12:K103" si="7">J12/C12*100</f>
        <v>0</v>
      </c>
      <c r="L12" s="11"/>
      <c r="M12" s="11"/>
      <c r="N12" s="13">
        <f t="shared" ref="N12:N97" si="8">D12+F12+H12+J12+L12</f>
        <v>106</v>
      </c>
      <c r="O12" s="14">
        <f t="shared" ref="O12:O103" si="9">N12/C12*100</f>
        <v>30.903790087463555</v>
      </c>
      <c r="P12" s="11"/>
      <c r="Q12" s="11"/>
      <c r="R12" s="11"/>
      <c r="S12" s="11"/>
      <c r="T12" s="15">
        <f t="shared" ref="T12:T102" si="10">C12+P12</f>
        <v>343</v>
      </c>
      <c r="U12" s="15">
        <f t="shared" ref="U12:U100" si="11">N12+Q12-S12</f>
        <v>106</v>
      </c>
      <c r="V12" s="16">
        <f t="shared" ref="V12:V103" si="12">U12/T12*100</f>
        <v>30.903790087463555</v>
      </c>
    </row>
    <row r="13" spans="1:22" x14ac:dyDescent="0.2">
      <c r="A13" s="17">
        <v>2.1</v>
      </c>
      <c r="B13" s="11" t="s">
        <v>80</v>
      </c>
      <c r="C13" s="18">
        <v>25</v>
      </c>
      <c r="D13" s="11">
        <v>5</v>
      </c>
      <c r="E13" s="19">
        <f t="shared" ref="E13:E16" si="13">D13/C13*100</f>
        <v>20</v>
      </c>
      <c r="F13" s="11">
        <v>2</v>
      </c>
      <c r="G13" s="19">
        <f>F13/C13*100</f>
        <v>8</v>
      </c>
      <c r="H13" s="11"/>
      <c r="I13" s="11"/>
      <c r="J13" s="11"/>
      <c r="K13" s="12"/>
      <c r="L13" s="11"/>
      <c r="M13" s="11"/>
      <c r="N13" s="13">
        <f t="shared" si="8"/>
        <v>7</v>
      </c>
      <c r="O13" s="20">
        <f t="shared" si="9"/>
        <v>28.000000000000004</v>
      </c>
      <c r="P13" s="11"/>
      <c r="Q13" s="11"/>
      <c r="R13" s="11"/>
      <c r="S13" s="11"/>
      <c r="T13" s="21">
        <f t="shared" ref="T13:T16" si="14">C13+P13</f>
        <v>25</v>
      </c>
      <c r="U13" s="11">
        <f t="shared" ref="U13:U16" si="15">N13+Q13-S13</f>
        <v>7</v>
      </c>
      <c r="V13" s="22">
        <f t="shared" si="12"/>
        <v>28.000000000000004</v>
      </c>
    </row>
    <row r="14" spans="1:22" x14ac:dyDescent="0.2">
      <c r="A14" s="17">
        <v>2.2000000000000002</v>
      </c>
      <c r="B14" s="11" t="s">
        <v>77</v>
      </c>
      <c r="C14" s="18">
        <v>102</v>
      </c>
      <c r="D14" s="11">
        <v>21</v>
      </c>
      <c r="E14" s="19">
        <f t="shared" si="13"/>
        <v>20.588235294117645</v>
      </c>
      <c r="F14" s="11">
        <v>10</v>
      </c>
      <c r="G14" s="19">
        <f t="shared" ref="G14:G16" si="16">F14/C14*100</f>
        <v>9.8039215686274517</v>
      </c>
      <c r="H14" s="11">
        <v>1</v>
      </c>
      <c r="I14" s="19">
        <f t="shared" ref="I14:I16" si="17">H14/C14*100</f>
        <v>0.98039215686274506</v>
      </c>
      <c r="J14" s="11"/>
      <c r="K14" s="12"/>
      <c r="L14" s="11"/>
      <c r="M14" s="11"/>
      <c r="N14" s="13">
        <f t="shared" si="8"/>
        <v>32</v>
      </c>
      <c r="O14" s="20">
        <f t="shared" si="9"/>
        <v>31.372549019607842</v>
      </c>
      <c r="P14" s="11"/>
      <c r="Q14" s="11"/>
      <c r="R14" s="11"/>
      <c r="S14" s="11"/>
      <c r="T14" s="21">
        <f t="shared" si="14"/>
        <v>102</v>
      </c>
      <c r="U14" s="11">
        <f t="shared" si="15"/>
        <v>32</v>
      </c>
      <c r="V14" s="22">
        <f t="shared" si="12"/>
        <v>31.372549019607842</v>
      </c>
    </row>
    <row r="15" spans="1:22" x14ac:dyDescent="0.2">
      <c r="A15" s="17">
        <v>2.2999999999999998</v>
      </c>
      <c r="B15" s="11" t="s">
        <v>78</v>
      </c>
      <c r="C15" s="18">
        <v>160</v>
      </c>
      <c r="D15" s="11">
        <v>29</v>
      </c>
      <c r="E15" s="19">
        <f t="shared" si="13"/>
        <v>18.125</v>
      </c>
      <c r="F15" s="11">
        <v>12</v>
      </c>
      <c r="G15" s="19">
        <f t="shared" si="16"/>
        <v>7.5</v>
      </c>
      <c r="H15" s="11">
        <v>8</v>
      </c>
      <c r="I15" s="19">
        <f t="shared" si="17"/>
        <v>5</v>
      </c>
      <c r="J15" s="11"/>
      <c r="K15" s="12"/>
      <c r="L15" s="11"/>
      <c r="M15" s="11"/>
      <c r="N15" s="13">
        <f t="shared" si="8"/>
        <v>49</v>
      </c>
      <c r="O15" s="20">
        <f t="shared" si="9"/>
        <v>30.625000000000004</v>
      </c>
      <c r="P15" s="11"/>
      <c r="Q15" s="11"/>
      <c r="R15" s="11"/>
      <c r="S15" s="11"/>
      <c r="T15" s="21">
        <f t="shared" si="14"/>
        <v>160</v>
      </c>
      <c r="U15" s="11">
        <f t="shared" si="15"/>
        <v>49</v>
      </c>
      <c r="V15" s="22">
        <f t="shared" si="12"/>
        <v>30.625000000000004</v>
      </c>
    </row>
    <row r="16" spans="1:22" x14ac:dyDescent="0.2">
      <c r="A16" s="17">
        <v>2.4</v>
      </c>
      <c r="B16" s="11" t="s">
        <v>79</v>
      </c>
      <c r="C16" s="18">
        <v>56</v>
      </c>
      <c r="D16" s="11">
        <v>12</v>
      </c>
      <c r="E16" s="19">
        <f t="shared" si="13"/>
        <v>21.428571428571427</v>
      </c>
      <c r="F16" s="11">
        <v>4</v>
      </c>
      <c r="G16" s="19">
        <f t="shared" si="16"/>
        <v>7.1428571428571423</v>
      </c>
      <c r="H16" s="11">
        <v>2</v>
      </c>
      <c r="I16" s="19">
        <f t="shared" si="17"/>
        <v>3.5714285714285712</v>
      </c>
      <c r="J16" s="11"/>
      <c r="K16" s="12"/>
      <c r="L16" s="11"/>
      <c r="M16" s="11"/>
      <c r="N16" s="13">
        <f t="shared" si="8"/>
        <v>18</v>
      </c>
      <c r="O16" s="20">
        <f t="shared" si="9"/>
        <v>32.142857142857146</v>
      </c>
      <c r="P16" s="11"/>
      <c r="Q16" s="11"/>
      <c r="R16" s="11"/>
      <c r="S16" s="11"/>
      <c r="T16" s="21">
        <f t="shared" si="14"/>
        <v>56</v>
      </c>
      <c r="U16" s="11">
        <f t="shared" si="15"/>
        <v>18</v>
      </c>
      <c r="V16" s="22">
        <f t="shared" si="12"/>
        <v>32.142857142857146</v>
      </c>
    </row>
    <row r="17" spans="1:22" x14ac:dyDescent="0.2">
      <c r="A17" s="10">
        <v>3</v>
      </c>
      <c r="B17" s="11" t="s">
        <v>40</v>
      </c>
      <c r="C17" s="11">
        <v>80</v>
      </c>
      <c r="D17" s="11">
        <v>13</v>
      </c>
      <c r="E17" s="12">
        <f t="shared" ref="E17:E103" si="18">D17/C17*100</f>
        <v>16.25</v>
      </c>
      <c r="F17" s="11">
        <v>6</v>
      </c>
      <c r="G17" s="12">
        <f t="shared" ref="G17:G103" si="19">F17/C17*100</f>
        <v>7.5</v>
      </c>
      <c r="H17" s="11">
        <v>5</v>
      </c>
      <c r="I17" s="12">
        <f t="shared" ref="G17:I103" si="20">H17/C17*100</f>
        <v>6.25</v>
      </c>
      <c r="J17" s="11"/>
      <c r="K17" s="12">
        <f t="shared" si="7"/>
        <v>0</v>
      </c>
      <c r="L17" s="11"/>
      <c r="M17" s="11"/>
      <c r="N17" s="13">
        <f t="shared" si="8"/>
        <v>24</v>
      </c>
      <c r="O17" s="14">
        <f t="shared" si="9"/>
        <v>30</v>
      </c>
      <c r="P17" s="11"/>
      <c r="Q17" s="11"/>
      <c r="R17" s="11"/>
      <c r="S17" s="11"/>
      <c r="T17" s="15">
        <f t="shared" si="10"/>
        <v>80</v>
      </c>
      <c r="U17" s="15">
        <f t="shared" si="11"/>
        <v>24</v>
      </c>
      <c r="V17" s="16">
        <f t="shared" si="12"/>
        <v>30</v>
      </c>
    </row>
    <row r="18" spans="1:22" x14ac:dyDescent="0.2">
      <c r="A18" s="17">
        <v>3.1</v>
      </c>
      <c r="B18" s="11" t="s">
        <v>71</v>
      </c>
      <c r="C18" s="11">
        <v>14</v>
      </c>
      <c r="D18" s="11">
        <v>2</v>
      </c>
      <c r="E18" s="12">
        <f t="shared" si="18"/>
        <v>14.285714285714285</v>
      </c>
      <c r="F18" s="11">
        <v>2</v>
      </c>
      <c r="G18" s="12">
        <f t="shared" si="20"/>
        <v>64.516129032258064</v>
      </c>
      <c r="H18" s="11">
        <v>1</v>
      </c>
      <c r="I18" s="12">
        <f t="shared" si="20"/>
        <v>7.1428571428571423</v>
      </c>
      <c r="J18" s="11"/>
      <c r="K18" s="12"/>
      <c r="L18" s="11"/>
      <c r="M18" s="11"/>
      <c r="N18" s="13">
        <f t="shared" si="8"/>
        <v>5</v>
      </c>
      <c r="O18" s="14">
        <f t="shared" si="9"/>
        <v>35.714285714285715</v>
      </c>
      <c r="P18" s="11"/>
      <c r="Q18" s="11"/>
      <c r="R18" s="11"/>
      <c r="S18" s="11"/>
      <c r="T18" s="15">
        <f t="shared" si="10"/>
        <v>14</v>
      </c>
      <c r="U18" s="15">
        <f t="shared" si="11"/>
        <v>5</v>
      </c>
      <c r="V18" s="16">
        <f t="shared" si="12"/>
        <v>35.714285714285715</v>
      </c>
    </row>
    <row r="19" spans="1:22" x14ac:dyDescent="0.2">
      <c r="A19" s="17">
        <v>3.2</v>
      </c>
      <c r="B19" s="11" t="s">
        <v>81</v>
      </c>
      <c r="C19" s="11">
        <v>20</v>
      </c>
      <c r="D19" s="11">
        <v>3</v>
      </c>
      <c r="E19" s="12">
        <f t="shared" si="18"/>
        <v>15</v>
      </c>
      <c r="F19" s="11">
        <v>1</v>
      </c>
      <c r="G19" s="12">
        <f t="shared" si="20"/>
        <v>31.25</v>
      </c>
      <c r="H19" s="11">
        <v>1</v>
      </c>
      <c r="I19" s="12">
        <f t="shared" si="20"/>
        <v>5</v>
      </c>
      <c r="J19" s="11"/>
      <c r="K19" s="12"/>
      <c r="L19" s="11"/>
      <c r="M19" s="11"/>
      <c r="N19" s="13">
        <f t="shared" si="8"/>
        <v>5</v>
      </c>
      <c r="O19" s="14">
        <f t="shared" si="9"/>
        <v>25</v>
      </c>
      <c r="P19" s="11"/>
      <c r="Q19" s="11"/>
      <c r="R19" s="11"/>
      <c r="S19" s="11"/>
      <c r="T19" s="15">
        <f t="shared" si="10"/>
        <v>20</v>
      </c>
      <c r="U19" s="15">
        <f t="shared" si="11"/>
        <v>5</v>
      </c>
      <c r="V19" s="16">
        <f t="shared" si="12"/>
        <v>25</v>
      </c>
    </row>
    <row r="20" spans="1:22" x14ac:dyDescent="0.2">
      <c r="A20" s="17">
        <v>3.3</v>
      </c>
      <c r="B20" s="11" t="s">
        <v>82</v>
      </c>
      <c r="C20" s="11">
        <v>24</v>
      </c>
      <c r="D20" s="11">
        <v>4</v>
      </c>
      <c r="E20" s="12">
        <f t="shared" si="18"/>
        <v>16.666666666666664</v>
      </c>
      <c r="F20" s="11">
        <v>2</v>
      </c>
      <c r="G20" s="12">
        <f t="shared" si="20"/>
        <v>60.606060606060609</v>
      </c>
      <c r="H20" s="11">
        <v>1</v>
      </c>
      <c r="I20" s="12">
        <f t="shared" si="20"/>
        <v>4.1666666666666661</v>
      </c>
      <c r="J20" s="11"/>
      <c r="K20" s="12"/>
      <c r="L20" s="11"/>
      <c r="M20" s="11"/>
      <c r="N20" s="13">
        <f t="shared" si="8"/>
        <v>7</v>
      </c>
      <c r="O20" s="14">
        <f t="shared" si="9"/>
        <v>29.166666666666668</v>
      </c>
      <c r="P20" s="11"/>
      <c r="Q20" s="11"/>
      <c r="R20" s="11"/>
      <c r="S20" s="11"/>
      <c r="T20" s="15">
        <f t="shared" si="10"/>
        <v>24</v>
      </c>
      <c r="U20" s="15">
        <f t="shared" si="11"/>
        <v>7</v>
      </c>
      <c r="V20" s="16">
        <f t="shared" si="12"/>
        <v>29.166666666666668</v>
      </c>
    </row>
    <row r="21" spans="1:22" x14ac:dyDescent="0.2">
      <c r="A21" s="17">
        <v>3.4</v>
      </c>
      <c r="B21" s="11" t="s">
        <v>83</v>
      </c>
      <c r="C21" s="11">
        <v>22</v>
      </c>
      <c r="D21" s="11">
        <v>4</v>
      </c>
      <c r="E21" s="12">
        <f t="shared" si="18"/>
        <v>18.181818181818183</v>
      </c>
      <c r="F21" s="11">
        <v>1</v>
      </c>
      <c r="G21" s="12">
        <f t="shared" si="20"/>
        <v>29.411764705882355</v>
      </c>
      <c r="H21" s="11">
        <v>2</v>
      </c>
      <c r="I21" s="12">
        <f t="shared" si="20"/>
        <v>9.0909090909090917</v>
      </c>
      <c r="J21" s="11"/>
      <c r="K21" s="12"/>
      <c r="L21" s="11"/>
      <c r="M21" s="11"/>
      <c r="N21" s="13">
        <f t="shared" si="8"/>
        <v>7</v>
      </c>
      <c r="O21" s="14">
        <f t="shared" si="9"/>
        <v>31.818181818181817</v>
      </c>
      <c r="P21" s="11"/>
      <c r="Q21" s="11"/>
      <c r="R21" s="11"/>
      <c r="S21" s="11"/>
      <c r="T21" s="15">
        <f t="shared" si="10"/>
        <v>22</v>
      </c>
      <c r="U21" s="15">
        <f t="shared" si="11"/>
        <v>7</v>
      </c>
      <c r="V21" s="16">
        <f t="shared" si="12"/>
        <v>31.818181818181817</v>
      </c>
    </row>
    <row r="22" spans="1:22" x14ac:dyDescent="0.2">
      <c r="A22" s="10">
        <v>4</v>
      </c>
      <c r="B22" s="11" t="s">
        <v>41</v>
      </c>
      <c r="C22" s="11">
        <v>243</v>
      </c>
      <c r="D22" s="11">
        <v>51</v>
      </c>
      <c r="E22" s="12">
        <f t="shared" si="18"/>
        <v>20.987654320987652</v>
      </c>
      <c r="F22" s="11">
        <v>10</v>
      </c>
      <c r="G22" s="12">
        <f t="shared" si="19"/>
        <v>4.1152263374485596</v>
      </c>
      <c r="H22" s="11">
        <v>2</v>
      </c>
      <c r="I22" s="12">
        <f t="shared" si="20"/>
        <v>0.82304526748971196</v>
      </c>
      <c r="J22" s="11">
        <v>1</v>
      </c>
      <c r="K22" s="12">
        <f t="shared" si="7"/>
        <v>0.41152263374485598</v>
      </c>
      <c r="L22" s="11"/>
      <c r="M22" s="11"/>
      <c r="N22" s="13">
        <f t="shared" si="8"/>
        <v>64</v>
      </c>
      <c r="O22" s="14">
        <f t="shared" si="9"/>
        <v>26.337448559670783</v>
      </c>
      <c r="P22" s="11"/>
      <c r="Q22" s="11"/>
      <c r="R22" s="11"/>
      <c r="S22" s="11"/>
      <c r="T22" s="15">
        <f t="shared" si="10"/>
        <v>243</v>
      </c>
      <c r="U22" s="15">
        <f t="shared" si="11"/>
        <v>64</v>
      </c>
      <c r="V22" s="16">
        <f t="shared" si="12"/>
        <v>26.337448559670783</v>
      </c>
    </row>
    <row r="23" spans="1:22" x14ac:dyDescent="0.2">
      <c r="A23" s="17">
        <v>4.0999999999999996</v>
      </c>
      <c r="B23" s="11" t="s">
        <v>71</v>
      </c>
      <c r="C23" s="11">
        <v>15</v>
      </c>
      <c r="D23" s="11">
        <v>3</v>
      </c>
      <c r="E23" s="12">
        <f t="shared" si="18"/>
        <v>20</v>
      </c>
      <c r="F23" s="11">
        <v>1</v>
      </c>
      <c r="G23" s="12">
        <f t="shared" si="20"/>
        <v>24.390243902439028</v>
      </c>
      <c r="H23" s="11"/>
      <c r="I23" s="12"/>
      <c r="J23" s="11"/>
      <c r="K23" s="12"/>
      <c r="L23" s="11"/>
      <c r="M23" s="11"/>
      <c r="N23" s="13">
        <f t="shared" si="8"/>
        <v>4</v>
      </c>
      <c r="O23" s="14">
        <f t="shared" si="9"/>
        <v>26.666666666666668</v>
      </c>
      <c r="P23" s="11"/>
      <c r="Q23" s="11"/>
      <c r="R23" s="11"/>
      <c r="S23" s="11"/>
      <c r="T23" s="15">
        <f t="shared" ref="T23:T28" si="21">C23+P23</f>
        <v>15</v>
      </c>
      <c r="U23" s="15">
        <f t="shared" ref="U23:U28" si="22">N23+Q23-S23</f>
        <v>4</v>
      </c>
      <c r="V23" s="16">
        <f t="shared" ref="V23:V28" si="23">U23/T23*100</f>
        <v>26.666666666666668</v>
      </c>
    </row>
    <row r="24" spans="1:22" x14ac:dyDescent="0.2">
      <c r="A24" s="17">
        <v>4.2</v>
      </c>
      <c r="B24" s="11" t="s">
        <v>88</v>
      </c>
      <c r="C24" s="11">
        <v>44</v>
      </c>
      <c r="D24" s="11">
        <v>9</v>
      </c>
      <c r="E24" s="12">
        <f t="shared" si="18"/>
        <v>20.454545454545457</v>
      </c>
      <c r="F24" s="11">
        <v>2</v>
      </c>
      <c r="G24" s="12">
        <f t="shared" si="20"/>
        <v>47.619047619047613</v>
      </c>
      <c r="H24" s="11">
        <v>1</v>
      </c>
      <c r="I24" s="12">
        <f t="shared" si="20"/>
        <v>2.2727272727272729</v>
      </c>
      <c r="J24" s="11"/>
      <c r="K24" s="12"/>
      <c r="L24" s="11"/>
      <c r="M24" s="11"/>
      <c r="N24" s="13">
        <f t="shared" si="8"/>
        <v>12</v>
      </c>
      <c r="O24" s="14">
        <f t="shared" si="9"/>
        <v>27.27272727272727</v>
      </c>
      <c r="P24" s="11"/>
      <c r="Q24" s="11"/>
      <c r="R24" s="11"/>
      <c r="S24" s="11"/>
      <c r="T24" s="15">
        <f t="shared" si="21"/>
        <v>44</v>
      </c>
      <c r="U24" s="15">
        <f t="shared" si="22"/>
        <v>12</v>
      </c>
      <c r="V24" s="16">
        <f t="shared" si="23"/>
        <v>27.27272727272727</v>
      </c>
    </row>
    <row r="25" spans="1:22" x14ac:dyDescent="0.2">
      <c r="A25" s="17">
        <v>4.3</v>
      </c>
      <c r="B25" s="11" t="s">
        <v>84</v>
      </c>
      <c r="C25" s="11">
        <v>27</v>
      </c>
      <c r="D25" s="11">
        <v>6</v>
      </c>
      <c r="E25" s="12">
        <f t="shared" si="18"/>
        <v>22.222222222222221</v>
      </c>
      <c r="F25" s="11">
        <v>1</v>
      </c>
      <c r="G25" s="12">
        <f t="shared" si="20"/>
        <v>23.255813953488371</v>
      </c>
      <c r="H25" s="11"/>
      <c r="I25" s="12"/>
      <c r="J25" s="11"/>
      <c r="K25" s="12"/>
      <c r="L25" s="11"/>
      <c r="M25" s="11"/>
      <c r="N25" s="13">
        <f t="shared" si="8"/>
        <v>7</v>
      </c>
      <c r="O25" s="14">
        <f t="shared" si="9"/>
        <v>25.925925925925924</v>
      </c>
      <c r="P25" s="11"/>
      <c r="Q25" s="11"/>
      <c r="R25" s="11"/>
      <c r="S25" s="11"/>
      <c r="T25" s="15">
        <f t="shared" si="21"/>
        <v>27</v>
      </c>
      <c r="U25" s="15">
        <f t="shared" si="22"/>
        <v>7</v>
      </c>
      <c r="V25" s="16">
        <f t="shared" si="23"/>
        <v>25.925925925925924</v>
      </c>
    </row>
    <row r="26" spans="1:22" x14ac:dyDescent="0.2">
      <c r="A26" s="17">
        <v>4.4000000000000004</v>
      </c>
      <c r="B26" s="11" t="s">
        <v>85</v>
      </c>
      <c r="C26" s="11">
        <v>47</v>
      </c>
      <c r="D26" s="11">
        <v>10</v>
      </c>
      <c r="E26" s="12">
        <f t="shared" si="18"/>
        <v>21.276595744680851</v>
      </c>
      <c r="F26" s="11">
        <v>3</v>
      </c>
      <c r="G26" s="12">
        <f t="shared" si="20"/>
        <v>68.181818181818173</v>
      </c>
      <c r="H26" s="11"/>
      <c r="I26" s="12"/>
      <c r="J26" s="11"/>
      <c r="K26" s="12"/>
      <c r="L26" s="11"/>
      <c r="M26" s="11"/>
      <c r="N26" s="13">
        <f t="shared" si="8"/>
        <v>13</v>
      </c>
      <c r="O26" s="14">
        <f t="shared" si="9"/>
        <v>27.659574468085108</v>
      </c>
      <c r="P26" s="11"/>
      <c r="Q26" s="11"/>
      <c r="R26" s="11"/>
      <c r="S26" s="11"/>
      <c r="T26" s="15">
        <f t="shared" si="21"/>
        <v>47</v>
      </c>
      <c r="U26" s="15">
        <f t="shared" si="22"/>
        <v>13</v>
      </c>
      <c r="V26" s="16">
        <f t="shared" si="23"/>
        <v>27.659574468085108</v>
      </c>
    </row>
    <row r="27" spans="1:22" x14ac:dyDescent="0.2">
      <c r="A27" s="17">
        <v>4.5</v>
      </c>
      <c r="B27" s="11" t="s">
        <v>86</v>
      </c>
      <c r="C27" s="11">
        <v>23</v>
      </c>
      <c r="D27" s="11">
        <v>5</v>
      </c>
      <c r="E27" s="12">
        <f t="shared" si="18"/>
        <v>21.739130434782609</v>
      </c>
      <c r="F27" s="11">
        <v>1</v>
      </c>
      <c r="G27" s="12">
        <f t="shared" si="20"/>
        <v>22.222222222222221</v>
      </c>
      <c r="H27" s="11"/>
      <c r="I27" s="12"/>
      <c r="J27" s="11"/>
      <c r="K27" s="12"/>
      <c r="L27" s="11"/>
      <c r="M27" s="11"/>
      <c r="N27" s="13">
        <f t="shared" si="8"/>
        <v>6</v>
      </c>
      <c r="O27" s="14">
        <f t="shared" si="9"/>
        <v>26.086956521739129</v>
      </c>
      <c r="P27" s="11"/>
      <c r="Q27" s="11"/>
      <c r="R27" s="11"/>
      <c r="S27" s="11"/>
      <c r="T27" s="15">
        <f t="shared" si="21"/>
        <v>23</v>
      </c>
      <c r="U27" s="15">
        <f t="shared" si="22"/>
        <v>6</v>
      </c>
      <c r="V27" s="16">
        <f t="shared" si="23"/>
        <v>26.086956521739129</v>
      </c>
    </row>
    <row r="28" spans="1:22" x14ac:dyDescent="0.2">
      <c r="A28" s="17">
        <v>4.5999999999999996</v>
      </c>
      <c r="B28" s="11" t="s">
        <v>87</v>
      </c>
      <c r="C28" s="11">
        <v>87</v>
      </c>
      <c r="D28" s="11">
        <v>18</v>
      </c>
      <c r="E28" s="12">
        <f t="shared" si="18"/>
        <v>20.689655172413794</v>
      </c>
      <c r="F28" s="11">
        <v>2</v>
      </c>
      <c r="G28" s="12">
        <f t="shared" si="20"/>
        <v>43.478260869565219</v>
      </c>
      <c r="H28" s="11">
        <v>1</v>
      </c>
      <c r="I28" s="12">
        <f t="shared" si="20"/>
        <v>1.1494252873563218</v>
      </c>
      <c r="J28" s="11">
        <v>1</v>
      </c>
      <c r="K28" s="12">
        <f t="shared" si="7"/>
        <v>1.1494252873563218</v>
      </c>
      <c r="L28" s="11"/>
      <c r="M28" s="11"/>
      <c r="N28" s="13">
        <f t="shared" si="8"/>
        <v>22</v>
      </c>
      <c r="O28" s="14">
        <f t="shared" si="9"/>
        <v>25.287356321839084</v>
      </c>
      <c r="P28" s="11"/>
      <c r="Q28" s="11"/>
      <c r="R28" s="11"/>
      <c r="S28" s="11"/>
      <c r="T28" s="15">
        <f t="shared" si="21"/>
        <v>87</v>
      </c>
      <c r="U28" s="15">
        <f t="shared" si="22"/>
        <v>22</v>
      </c>
      <c r="V28" s="16">
        <f t="shared" si="23"/>
        <v>25.287356321839084</v>
      </c>
    </row>
    <row r="29" spans="1:22" x14ac:dyDescent="0.2">
      <c r="A29" s="10">
        <v>5</v>
      </c>
      <c r="B29" s="11" t="s">
        <v>42</v>
      </c>
      <c r="C29" s="11">
        <v>270</v>
      </c>
      <c r="D29" s="11">
        <v>59</v>
      </c>
      <c r="E29" s="12">
        <f>D29/C29*100</f>
        <v>21.851851851851851</v>
      </c>
      <c r="F29" s="11">
        <v>13</v>
      </c>
      <c r="G29" s="12">
        <f t="shared" si="19"/>
        <v>4.8148148148148149</v>
      </c>
      <c r="H29" s="11"/>
      <c r="I29" s="12">
        <f t="shared" si="20"/>
        <v>0</v>
      </c>
      <c r="J29" s="11">
        <v>2</v>
      </c>
      <c r="K29" s="12">
        <f t="shared" si="7"/>
        <v>0.74074074074074081</v>
      </c>
      <c r="L29" s="11"/>
      <c r="M29" s="11"/>
      <c r="N29" s="13">
        <f t="shared" si="8"/>
        <v>74</v>
      </c>
      <c r="O29" s="14">
        <f t="shared" si="9"/>
        <v>27.407407407407408</v>
      </c>
      <c r="P29" s="11"/>
      <c r="Q29" s="11"/>
      <c r="R29" s="11"/>
      <c r="S29" s="11"/>
      <c r="T29" s="15">
        <f t="shared" si="10"/>
        <v>270</v>
      </c>
      <c r="U29" s="15">
        <f t="shared" si="11"/>
        <v>74</v>
      </c>
      <c r="V29" s="16">
        <f t="shared" si="12"/>
        <v>27.407407407407408</v>
      </c>
    </row>
    <row r="30" spans="1:22" x14ac:dyDescent="0.2">
      <c r="A30" s="17">
        <v>5.0999999999999996</v>
      </c>
      <c r="B30" s="11" t="s">
        <v>91</v>
      </c>
      <c r="C30" s="11">
        <v>121</v>
      </c>
      <c r="D30" s="11">
        <v>27</v>
      </c>
      <c r="E30" s="12">
        <f t="shared" si="18"/>
        <v>22.314049586776861</v>
      </c>
      <c r="F30" s="11">
        <v>6</v>
      </c>
      <c r="G30" s="12">
        <f t="shared" si="19"/>
        <v>4.9586776859504136</v>
      </c>
      <c r="H30" s="11"/>
      <c r="I30" s="12"/>
      <c r="J30" s="11">
        <v>1</v>
      </c>
      <c r="K30" s="12">
        <f t="shared" si="7"/>
        <v>0.82644628099173556</v>
      </c>
      <c r="L30" s="11"/>
      <c r="M30" s="11"/>
      <c r="N30" s="13">
        <f t="shared" ref="N30:N32" si="24">D30+F30+H30+J30+L30</f>
        <v>34</v>
      </c>
      <c r="O30" s="14">
        <f t="shared" ref="O30:O32" si="25">N30/C30*100</f>
        <v>28.099173553719009</v>
      </c>
      <c r="P30" s="11"/>
      <c r="Q30" s="11"/>
      <c r="R30" s="11"/>
      <c r="S30" s="11"/>
      <c r="T30" s="15">
        <f t="shared" ref="T30:T32" si="26">C30+P30</f>
        <v>121</v>
      </c>
      <c r="U30" s="15">
        <f t="shared" ref="U30:U32" si="27">N30+Q30-S30</f>
        <v>34</v>
      </c>
      <c r="V30" s="16">
        <f t="shared" ref="V30:V32" si="28">U30/T30*100</f>
        <v>28.099173553719009</v>
      </c>
    </row>
    <row r="31" spans="1:22" x14ac:dyDescent="0.2">
      <c r="A31" s="17">
        <v>5.2</v>
      </c>
      <c r="B31" s="11" t="s">
        <v>89</v>
      </c>
      <c r="C31" s="11">
        <v>31</v>
      </c>
      <c r="D31" s="11">
        <v>6</v>
      </c>
      <c r="E31" s="12">
        <f t="shared" si="18"/>
        <v>19.35483870967742</v>
      </c>
      <c r="F31" s="11"/>
      <c r="G31" s="12">
        <f t="shared" si="19"/>
        <v>0</v>
      </c>
      <c r="H31" s="11"/>
      <c r="I31" s="12"/>
      <c r="J31" s="11"/>
      <c r="K31" s="12"/>
      <c r="L31" s="11"/>
      <c r="M31" s="11"/>
      <c r="N31" s="13">
        <f t="shared" si="24"/>
        <v>6</v>
      </c>
      <c r="O31" s="14">
        <f t="shared" si="25"/>
        <v>19.35483870967742</v>
      </c>
      <c r="P31" s="11"/>
      <c r="Q31" s="11"/>
      <c r="R31" s="11"/>
      <c r="S31" s="11"/>
      <c r="T31" s="15">
        <f t="shared" si="26"/>
        <v>31</v>
      </c>
      <c r="U31" s="15">
        <f t="shared" si="27"/>
        <v>6</v>
      </c>
      <c r="V31" s="16">
        <f t="shared" si="28"/>
        <v>19.35483870967742</v>
      </c>
    </row>
    <row r="32" spans="1:22" x14ac:dyDescent="0.2">
      <c r="A32" s="17">
        <v>5.3</v>
      </c>
      <c r="B32" s="11" t="s">
        <v>90</v>
      </c>
      <c r="C32" s="11">
        <v>118</v>
      </c>
      <c r="D32" s="11">
        <v>26</v>
      </c>
      <c r="E32" s="12">
        <f t="shared" si="18"/>
        <v>22.033898305084744</v>
      </c>
      <c r="F32" s="11">
        <v>7</v>
      </c>
      <c r="G32" s="12">
        <f t="shared" si="19"/>
        <v>5.9322033898305087</v>
      </c>
      <c r="H32" s="11"/>
      <c r="I32" s="12"/>
      <c r="J32" s="11">
        <v>1</v>
      </c>
      <c r="K32" s="12">
        <f t="shared" si="7"/>
        <v>0.84745762711864403</v>
      </c>
      <c r="L32" s="11"/>
      <c r="M32" s="11"/>
      <c r="N32" s="13">
        <f t="shared" si="24"/>
        <v>34</v>
      </c>
      <c r="O32" s="14">
        <f t="shared" si="25"/>
        <v>28.8135593220339</v>
      </c>
      <c r="P32" s="11"/>
      <c r="Q32" s="11"/>
      <c r="R32" s="11"/>
      <c r="S32" s="11"/>
      <c r="T32" s="15">
        <f t="shared" si="26"/>
        <v>118</v>
      </c>
      <c r="U32" s="15">
        <f t="shared" si="27"/>
        <v>34</v>
      </c>
      <c r="V32" s="16">
        <f t="shared" si="28"/>
        <v>28.8135593220339</v>
      </c>
    </row>
    <row r="33" spans="1:22" x14ac:dyDescent="0.2">
      <c r="A33" s="10">
        <v>6</v>
      </c>
      <c r="B33" s="11" t="s">
        <v>43</v>
      </c>
      <c r="C33" s="11">
        <v>277</v>
      </c>
      <c r="D33" s="11">
        <v>58</v>
      </c>
      <c r="E33" s="12">
        <f t="shared" si="18"/>
        <v>20.938628158844764</v>
      </c>
      <c r="F33" s="11">
        <v>16</v>
      </c>
      <c r="G33" s="12">
        <f t="shared" si="19"/>
        <v>5.7761732851985563</v>
      </c>
      <c r="H33" s="11">
        <v>5</v>
      </c>
      <c r="I33" s="12">
        <f t="shared" si="20"/>
        <v>1.8050541516245486</v>
      </c>
      <c r="J33" s="11">
        <v>1</v>
      </c>
      <c r="K33" s="12">
        <f t="shared" si="7"/>
        <v>0.36101083032490977</v>
      </c>
      <c r="L33" s="11"/>
      <c r="M33" s="11"/>
      <c r="N33" s="13">
        <f t="shared" si="8"/>
        <v>80</v>
      </c>
      <c r="O33" s="14">
        <f t="shared" si="9"/>
        <v>28.880866425992778</v>
      </c>
      <c r="P33" s="11">
        <v>1</v>
      </c>
      <c r="Q33" s="11">
        <v>1</v>
      </c>
      <c r="R33" s="12">
        <f>Q33/P33*100</f>
        <v>100</v>
      </c>
      <c r="S33" s="11"/>
      <c r="T33" s="15">
        <f t="shared" si="10"/>
        <v>278</v>
      </c>
      <c r="U33" s="15">
        <f t="shared" si="11"/>
        <v>81</v>
      </c>
      <c r="V33" s="16">
        <f t="shared" si="12"/>
        <v>29.136690647482016</v>
      </c>
    </row>
    <row r="34" spans="1:22" x14ac:dyDescent="0.2">
      <c r="A34" s="17">
        <v>6.1</v>
      </c>
      <c r="B34" s="11" t="s">
        <v>93</v>
      </c>
      <c r="C34" s="11">
        <v>24</v>
      </c>
      <c r="D34" s="11">
        <v>5</v>
      </c>
      <c r="E34" s="12">
        <f t="shared" si="18"/>
        <v>20.833333333333336</v>
      </c>
      <c r="F34" s="11">
        <v>2</v>
      </c>
      <c r="G34" s="12">
        <f t="shared" si="19"/>
        <v>8.3333333333333321</v>
      </c>
      <c r="H34" s="11"/>
      <c r="I34" s="12"/>
      <c r="J34" s="11"/>
      <c r="K34" s="12"/>
      <c r="L34" s="11"/>
      <c r="M34" s="11"/>
      <c r="N34" s="13">
        <f t="shared" ref="N34:N36" si="29">D34+F34+H34+J34+L34</f>
        <v>7</v>
      </c>
      <c r="O34" s="14">
        <f t="shared" ref="O34:O36" si="30">N34/C34*100</f>
        <v>29.166666666666668</v>
      </c>
      <c r="P34" s="11"/>
      <c r="Q34" s="11"/>
      <c r="R34" s="12"/>
      <c r="S34" s="11"/>
      <c r="T34" s="15">
        <f t="shared" ref="T34:T36" si="31">C34+P34</f>
        <v>24</v>
      </c>
      <c r="U34" s="15">
        <f t="shared" ref="U34:U36" si="32">N34+Q34-S34</f>
        <v>7</v>
      </c>
      <c r="V34" s="16">
        <f t="shared" ref="V34:V36" si="33">U34/T34*100</f>
        <v>29.166666666666668</v>
      </c>
    </row>
    <row r="35" spans="1:22" x14ac:dyDescent="0.2">
      <c r="A35" s="17">
        <v>6.2</v>
      </c>
      <c r="B35" s="11" t="s">
        <v>43</v>
      </c>
      <c r="C35" s="11">
        <v>117</v>
      </c>
      <c r="D35" s="11">
        <v>24</v>
      </c>
      <c r="E35" s="12">
        <f t="shared" si="18"/>
        <v>20.512820512820511</v>
      </c>
      <c r="F35" s="11">
        <v>9</v>
      </c>
      <c r="G35" s="12">
        <f t="shared" si="19"/>
        <v>7.6923076923076925</v>
      </c>
      <c r="H35" s="11">
        <v>1</v>
      </c>
      <c r="I35" s="12">
        <f t="shared" si="20"/>
        <v>0.85470085470085477</v>
      </c>
      <c r="J35" s="11">
        <v>1</v>
      </c>
      <c r="K35" s="12">
        <f t="shared" si="7"/>
        <v>0.85470085470085477</v>
      </c>
      <c r="L35" s="11"/>
      <c r="M35" s="11"/>
      <c r="N35" s="13">
        <f t="shared" si="29"/>
        <v>35</v>
      </c>
      <c r="O35" s="14">
        <f t="shared" si="30"/>
        <v>29.914529914529915</v>
      </c>
      <c r="P35" s="11"/>
      <c r="Q35" s="11"/>
      <c r="R35" s="12"/>
      <c r="S35" s="11"/>
      <c r="T35" s="15">
        <f t="shared" si="31"/>
        <v>117</v>
      </c>
      <c r="U35" s="15">
        <f t="shared" si="32"/>
        <v>35</v>
      </c>
      <c r="V35" s="16">
        <f t="shared" si="33"/>
        <v>29.914529914529915</v>
      </c>
    </row>
    <row r="36" spans="1:22" x14ac:dyDescent="0.2">
      <c r="A36" s="17">
        <v>6.3</v>
      </c>
      <c r="B36" s="11" t="s">
        <v>92</v>
      </c>
      <c r="C36" s="11">
        <v>136</v>
      </c>
      <c r="D36" s="11">
        <v>29</v>
      </c>
      <c r="E36" s="12">
        <f t="shared" si="18"/>
        <v>21.323529411764707</v>
      </c>
      <c r="F36" s="11">
        <v>5</v>
      </c>
      <c r="G36" s="12">
        <f t="shared" si="19"/>
        <v>3.6764705882352944</v>
      </c>
      <c r="H36" s="11">
        <v>4</v>
      </c>
      <c r="I36" s="12">
        <f t="shared" si="20"/>
        <v>2.9411764705882351</v>
      </c>
      <c r="J36" s="11"/>
      <c r="K36" s="12"/>
      <c r="L36" s="11"/>
      <c r="M36" s="11"/>
      <c r="N36" s="13">
        <f t="shared" si="29"/>
        <v>38</v>
      </c>
      <c r="O36" s="14">
        <f t="shared" si="30"/>
        <v>27.941176470588236</v>
      </c>
      <c r="P36" s="11">
        <v>1</v>
      </c>
      <c r="Q36" s="11">
        <v>1</v>
      </c>
      <c r="R36" s="12">
        <f>Q36/P36*100</f>
        <v>100</v>
      </c>
      <c r="S36" s="11"/>
      <c r="T36" s="15">
        <f t="shared" si="31"/>
        <v>137</v>
      </c>
      <c r="U36" s="15">
        <f t="shared" si="32"/>
        <v>39</v>
      </c>
      <c r="V36" s="16">
        <f t="shared" si="33"/>
        <v>28.467153284671532</v>
      </c>
    </row>
    <row r="37" spans="1:22" x14ac:dyDescent="0.2">
      <c r="A37" s="10">
        <v>7</v>
      </c>
      <c r="B37" s="11" t="s">
        <v>44</v>
      </c>
      <c r="C37" s="11">
        <v>65</v>
      </c>
      <c r="D37" s="11">
        <v>15</v>
      </c>
      <c r="E37" s="12">
        <f t="shared" si="18"/>
        <v>23.076923076923077</v>
      </c>
      <c r="F37" s="11">
        <v>2</v>
      </c>
      <c r="G37" s="12">
        <f t="shared" si="19"/>
        <v>3.0769230769230771</v>
      </c>
      <c r="H37" s="11"/>
      <c r="I37" s="12">
        <f t="shared" si="20"/>
        <v>0</v>
      </c>
      <c r="J37" s="11"/>
      <c r="K37" s="12">
        <f t="shared" si="7"/>
        <v>0</v>
      </c>
      <c r="L37" s="11"/>
      <c r="M37" s="11"/>
      <c r="N37" s="13">
        <f t="shared" si="8"/>
        <v>17</v>
      </c>
      <c r="O37" s="14">
        <f t="shared" si="9"/>
        <v>26.153846153846157</v>
      </c>
      <c r="P37" s="11"/>
      <c r="Q37" s="11"/>
      <c r="R37" s="12"/>
      <c r="S37" s="11"/>
      <c r="T37" s="15">
        <f t="shared" si="10"/>
        <v>65</v>
      </c>
      <c r="U37" s="15">
        <f t="shared" si="11"/>
        <v>17</v>
      </c>
      <c r="V37" s="16">
        <f t="shared" si="12"/>
        <v>26.153846153846157</v>
      </c>
    </row>
    <row r="38" spans="1:22" x14ac:dyDescent="0.2">
      <c r="A38" s="17">
        <v>7.1</v>
      </c>
      <c r="B38" s="11" t="s">
        <v>94</v>
      </c>
      <c r="C38" s="11">
        <v>39</v>
      </c>
      <c r="D38" s="11">
        <v>9</v>
      </c>
      <c r="E38" s="12">
        <f t="shared" si="18"/>
        <v>23.076923076923077</v>
      </c>
      <c r="F38" s="11">
        <v>1</v>
      </c>
      <c r="G38" s="12">
        <f t="shared" si="19"/>
        <v>2.5641025641025639</v>
      </c>
      <c r="H38" s="11"/>
      <c r="I38" s="12"/>
      <c r="J38" s="11"/>
      <c r="K38" s="12"/>
      <c r="L38" s="11"/>
      <c r="M38" s="11"/>
      <c r="N38" s="13">
        <f t="shared" si="8"/>
        <v>10</v>
      </c>
      <c r="O38" s="14">
        <f t="shared" si="9"/>
        <v>25.641025641025639</v>
      </c>
      <c r="P38" s="11"/>
      <c r="Q38" s="11"/>
      <c r="R38" s="12"/>
      <c r="S38" s="11"/>
      <c r="T38" s="15">
        <f t="shared" si="10"/>
        <v>39</v>
      </c>
      <c r="U38" s="15">
        <f t="shared" si="11"/>
        <v>10</v>
      </c>
      <c r="V38" s="16">
        <f t="shared" si="12"/>
        <v>25.641025641025639</v>
      </c>
    </row>
    <row r="39" spans="1:22" x14ac:dyDescent="0.2">
      <c r="A39" s="17">
        <v>7.2</v>
      </c>
      <c r="B39" s="11" t="s">
        <v>95</v>
      </c>
      <c r="C39" s="11">
        <v>26</v>
      </c>
      <c r="D39" s="11">
        <v>6</v>
      </c>
      <c r="E39" s="12">
        <f t="shared" si="18"/>
        <v>23.076923076923077</v>
      </c>
      <c r="F39" s="11">
        <v>1</v>
      </c>
      <c r="G39" s="12">
        <f t="shared" si="19"/>
        <v>3.8461538461538463</v>
      </c>
      <c r="H39" s="11"/>
      <c r="I39" s="12"/>
      <c r="J39" s="11"/>
      <c r="K39" s="12"/>
      <c r="L39" s="11"/>
      <c r="M39" s="11"/>
      <c r="N39" s="13">
        <f t="shared" si="8"/>
        <v>7</v>
      </c>
      <c r="O39" s="14">
        <f t="shared" si="9"/>
        <v>26.923076923076923</v>
      </c>
      <c r="P39" s="11"/>
      <c r="Q39" s="11"/>
      <c r="R39" s="12"/>
      <c r="S39" s="11"/>
      <c r="T39" s="15">
        <f t="shared" si="10"/>
        <v>26</v>
      </c>
      <c r="U39" s="15">
        <f t="shared" si="11"/>
        <v>7</v>
      </c>
      <c r="V39" s="16">
        <f t="shared" si="12"/>
        <v>26.923076923076923</v>
      </c>
    </row>
    <row r="40" spans="1:22" x14ac:dyDescent="0.2">
      <c r="A40" s="10">
        <v>8</v>
      </c>
      <c r="B40" s="11" t="s">
        <v>45</v>
      </c>
      <c r="C40" s="11">
        <v>410</v>
      </c>
      <c r="D40" s="11">
        <v>90</v>
      </c>
      <c r="E40" s="12">
        <f t="shared" si="18"/>
        <v>21.951219512195124</v>
      </c>
      <c r="F40" s="11">
        <v>13</v>
      </c>
      <c r="G40" s="12">
        <f t="shared" si="19"/>
        <v>3.1707317073170733</v>
      </c>
      <c r="H40" s="11"/>
      <c r="I40" s="12">
        <f t="shared" si="20"/>
        <v>0</v>
      </c>
      <c r="J40" s="11">
        <v>2</v>
      </c>
      <c r="K40" s="12">
        <f t="shared" si="7"/>
        <v>0.48780487804878048</v>
      </c>
      <c r="L40" s="11">
        <v>2</v>
      </c>
      <c r="M40" s="12">
        <f>L40/C40*100</f>
        <v>0.48780487804878048</v>
      </c>
      <c r="N40" s="13">
        <f t="shared" si="8"/>
        <v>107</v>
      </c>
      <c r="O40" s="14">
        <f t="shared" si="9"/>
        <v>26.097560975609756</v>
      </c>
      <c r="P40" s="11">
        <v>30</v>
      </c>
      <c r="Q40" s="11">
        <v>26</v>
      </c>
      <c r="R40" s="12">
        <f>Q40/P40*100</f>
        <v>86.666666666666671</v>
      </c>
      <c r="S40" s="11">
        <v>4</v>
      </c>
      <c r="T40" s="15">
        <f t="shared" si="10"/>
        <v>440</v>
      </c>
      <c r="U40" s="15">
        <f t="shared" si="11"/>
        <v>129</v>
      </c>
      <c r="V40" s="16">
        <f t="shared" si="12"/>
        <v>29.318181818181817</v>
      </c>
    </row>
    <row r="41" spans="1:22" x14ac:dyDescent="0.2">
      <c r="A41" s="17">
        <v>8.1</v>
      </c>
      <c r="B41" s="11" t="s">
        <v>135</v>
      </c>
      <c r="C41" s="11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3"/>
      <c r="O41" s="14"/>
      <c r="P41" s="11">
        <v>30</v>
      </c>
      <c r="Q41" s="11">
        <v>26</v>
      </c>
      <c r="R41" s="12">
        <f>Q41/P41*100</f>
        <v>86.666666666666671</v>
      </c>
      <c r="S41" s="11">
        <v>4</v>
      </c>
      <c r="T41" s="15">
        <v>30</v>
      </c>
      <c r="U41" s="15">
        <v>22</v>
      </c>
      <c r="V41" s="16">
        <f t="shared" si="12"/>
        <v>73.333333333333329</v>
      </c>
    </row>
    <row r="42" spans="1:22" x14ac:dyDescent="0.2">
      <c r="A42" s="17">
        <v>8.1999999999999993</v>
      </c>
      <c r="B42" s="11" t="s">
        <v>71</v>
      </c>
      <c r="C42" s="11">
        <v>33</v>
      </c>
      <c r="D42" s="11">
        <v>7</v>
      </c>
      <c r="E42" s="12">
        <f t="shared" si="18"/>
        <v>21.212121212121211</v>
      </c>
      <c r="F42" s="11"/>
      <c r="G42" s="12"/>
      <c r="H42" s="11"/>
      <c r="I42" s="12"/>
      <c r="J42" s="11">
        <v>2</v>
      </c>
      <c r="K42" s="12">
        <f t="shared" si="7"/>
        <v>6.0606060606060606</v>
      </c>
      <c r="L42" s="11"/>
      <c r="M42" s="12"/>
      <c r="N42" s="13">
        <f t="shared" ref="N42:N47" si="34">D42+F42+H42+J42+L42</f>
        <v>9</v>
      </c>
      <c r="O42" s="14">
        <f t="shared" ref="O42:O47" si="35">N42/C42*100</f>
        <v>27.27272727272727</v>
      </c>
      <c r="P42" s="11"/>
      <c r="Q42" s="11"/>
      <c r="R42" s="12"/>
      <c r="S42" s="11"/>
      <c r="T42" s="15">
        <f t="shared" ref="T42:T47" si="36">C42+P42</f>
        <v>33</v>
      </c>
      <c r="U42" s="15">
        <f t="shared" ref="U42:U47" si="37">N42+Q42-S42</f>
        <v>9</v>
      </c>
      <c r="V42" s="16">
        <f t="shared" ref="V42:V47" si="38">U42/T42*100</f>
        <v>27.27272727272727</v>
      </c>
    </row>
    <row r="43" spans="1:22" x14ac:dyDescent="0.2">
      <c r="A43" s="17">
        <v>8.3000000000000007</v>
      </c>
      <c r="B43" s="11" t="s">
        <v>45</v>
      </c>
      <c r="C43" s="11">
        <v>141</v>
      </c>
      <c r="D43" s="11">
        <v>31</v>
      </c>
      <c r="E43" s="12">
        <f t="shared" si="18"/>
        <v>21.98581560283688</v>
      </c>
      <c r="F43" s="11">
        <v>6</v>
      </c>
      <c r="G43" s="12">
        <v>3.1707317073170733</v>
      </c>
      <c r="H43" s="11"/>
      <c r="I43" s="12"/>
      <c r="J43" s="11"/>
      <c r="K43" s="12"/>
      <c r="L43" s="11">
        <v>1</v>
      </c>
      <c r="M43" s="12">
        <f>L43/C43*100</f>
        <v>0.70921985815602839</v>
      </c>
      <c r="N43" s="13">
        <f t="shared" si="34"/>
        <v>38</v>
      </c>
      <c r="O43" s="14">
        <f t="shared" si="35"/>
        <v>26.950354609929079</v>
      </c>
      <c r="P43" s="11"/>
      <c r="Q43" s="11"/>
      <c r="R43" s="12"/>
      <c r="S43" s="11"/>
      <c r="T43" s="15">
        <f t="shared" si="36"/>
        <v>141</v>
      </c>
      <c r="U43" s="15">
        <f t="shared" si="37"/>
        <v>38</v>
      </c>
      <c r="V43" s="16">
        <f t="shared" si="38"/>
        <v>26.950354609929079</v>
      </c>
    </row>
    <row r="44" spans="1:22" x14ac:dyDescent="0.2">
      <c r="A44" s="17">
        <v>8.4</v>
      </c>
      <c r="B44" s="11" t="s">
        <v>96</v>
      </c>
      <c r="C44" s="11">
        <v>109</v>
      </c>
      <c r="D44" s="11">
        <v>24</v>
      </c>
      <c r="E44" s="12">
        <f t="shared" si="18"/>
        <v>22.018348623853214</v>
      </c>
      <c r="F44" s="11">
        <v>6</v>
      </c>
      <c r="G44" s="12">
        <v>3.1707317073170733</v>
      </c>
      <c r="H44" s="11"/>
      <c r="I44" s="12"/>
      <c r="J44" s="11"/>
      <c r="K44" s="12"/>
      <c r="L44" s="11"/>
      <c r="M44" s="12"/>
      <c r="N44" s="13">
        <f t="shared" si="34"/>
        <v>30</v>
      </c>
      <c r="O44" s="14">
        <f t="shared" si="35"/>
        <v>27.522935779816514</v>
      </c>
      <c r="P44" s="11"/>
      <c r="Q44" s="11"/>
      <c r="R44" s="12"/>
      <c r="S44" s="11"/>
      <c r="T44" s="15">
        <f t="shared" si="36"/>
        <v>109</v>
      </c>
      <c r="U44" s="15">
        <f t="shared" si="37"/>
        <v>30</v>
      </c>
      <c r="V44" s="16">
        <f t="shared" si="38"/>
        <v>27.522935779816514</v>
      </c>
    </row>
    <row r="45" spans="1:22" x14ac:dyDescent="0.2">
      <c r="A45" s="17">
        <v>8.5</v>
      </c>
      <c r="B45" s="11" t="s">
        <v>97</v>
      </c>
      <c r="C45" s="11">
        <v>62</v>
      </c>
      <c r="D45" s="11">
        <v>13</v>
      </c>
      <c r="E45" s="12">
        <f t="shared" si="18"/>
        <v>20.967741935483872</v>
      </c>
      <c r="F45" s="11">
        <v>1</v>
      </c>
      <c r="G45" s="12">
        <v>3.1707317073170733</v>
      </c>
      <c r="H45" s="11"/>
      <c r="I45" s="12"/>
      <c r="J45" s="11"/>
      <c r="K45" s="12"/>
      <c r="L45" s="11"/>
      <c r="M45" s="12"/>
      <c r="N45" s="13">
        <f t="shared" si="34"/>
        <v>14</v>
      </c>
      <c r="O45" s="14">
        <f t="shared" si="35"/>
        <v>22.58064516129032</v>
      </c>
      <c r="P45" s="11"/>
      <c r="Q45" s="11"/>
      <c r="R45" s="12"/>
      <c r="S45" s="11"/>
      <c r="T45" s="15">
        <f t="shared" si="36"/>
        <v>62</v>
      </c>
      <c r="U45" s="15">
        <f t="shared" si="37"/>
        <v>14</v>
      </c>
      <c r="V45" s="16">
        <f t="shared" si="38"/>
        <v>22.58064516129032</v>
      </c>
    </row>
    <row r="46" spans="1:22" x14ac:dyDescent="0.2">
      <c r="A46" s="17">
        <v>8.6</v>
      </c>
      <c r="B46" s="11" t="s">
        <v>98</v>
      </c>
      <c r="C46" s="11">
        <v>35</v>
      </c>
      <c r="D46" s="11">
        <v>8</v>
      </c>
      <c r="E46" s="12">
        <f t="shared" si="18"/>
        <v>22.857142857142858</v>
      </c>
      <c r="F46" s="11"/>
      <c r="G46" s="12"/>
      <c r="H46" s="11"/>
      <c r="I46" s="12"/>
      <c r="J46" s="11"/>
      <c r="K46" s="12"/>
      <c r="L46" s="11"/>
      <c r="M46" s="12"/>
      <c r="N46" s="13">
        <f t="shared" si="34"/>
        <v>8</v>
      </c>
      <c r="O46" s="14">
        <f t="shared" si="35"/>
        <v>22.857142857142858</v>
      </c>
      <c r="P46" s="11"/>
      <c r="Q46" s="11"/>
      <c r="R46" s="12"/>
      <c r="S46" s="11"/>
      <c r="T46" s="15">
        <f t="shared" si="36"/>
        <v>35</v>
      </c>
      <c r="U46" s="15">
        <f t="shared" si="37"/>
        <v>8</v>
      </c>
      <c r="V46" s="16">
        <f t="shared" si="38"/>
        <v>22.857142857142858</v>
      </c>
    </row>
    <row r="47" spans="1:22" x14ac:dyDescent="0.2">
      <c r="A47" s="17">
        <v>8.6999999999999993</v>
      </c>
      <c r="B47" s="11" t="s">
        <v>99</v>
      </c>
      <c r="C47" s="11">
        <v>30</v>
      </c>
      <c r="D47" s="11">
        <v>7</v>
      </c>
      <c r="E47" s="12">
        <f t="shared" si="18"/>
        <v>23.333333333333332</v>
      </c>
      <c r="F47" s="11"/>
      <c r="G47" s="12"/>
      <c r="H47" s="11"/>
      <c r="I47" s="12"/>
      <c r="J47" s="11"/>
      <c r="K47" s="12"/>
      <c r="L47" s="11">
        <v>1</v>
      </c>
      <c r="M47" s="12">
        <f>L47/C47*100</f>
        <v>3.3333333333333335</v>
      </c>
      <c r="N47" s="13">
        <f t="shared" si="34"/>
        <v>8</v>
      </c>
      <c r="O47" s="14">
        <f t="shared" si="35"/>
        <v>26.666666666666668</v>
      </c>
      <c r="P47" s="11"/>
      <c r="Q47" s="11"/>
      <c r="R47" s="12"/>
      <c r="S47" s="11"/>
      <c r="T47" s="15">
        <f t="shared" si="36"/>
        <v>30</v>
      </c>
      <c r="U47" s="15">
        <f t="shared" si="37"/>
        <v>8</v>
      </c>
      <c r="V47" s="16">
        <f t="shared" si="38"/>
        <v>26.666666666666668</v>
      </c>
    </row>
    <row r="48" spans="1:22" x14ac:dyDescent="0.2">
      <c r="A48" s="10">
        <v>9</v>
      </c>
      <c r="B48" s="11" t="s">
        <v>46</v>
      </c>
      <c r="C48" s="11">
        <v>749</v>
      </c>
      <c r="D48" s="11">
        <v>155</v>
      </c>
      <c r="E48" s="12">
        <f t="shared" si="18"/>
        <v>20.694259012016023</v>
      </c>
      <c r="F48" s="11">
        <v>27</v>
      </c>
      <c r="G48" s="12">
        <f t="shared" si="19"/>
        <v>3.6048064085447264</v>
      </c>
      <c r="H48" s="11"/>
      <c r="I48" s="12">
        <f t="shared" si="20"/>
        <v>0</v>
      </c>
      <c r="J48" s="11">
        <v>1</v>
      </c>
      <c r="K48" s="12">
        <f t="shared" si="7"/>
        <v>0.13351134846461948</v>
      </c>
      <c r="L48" s="11">
        <v>1</v>
      </c>
      <c r="M48" s="12">
        <f t="shared" ref="M48:M103" si="39">L48/C48*100</f>
        <v>0.13351134846461948</v>
      </c>
      <c r="N48" s="13">
        <f t="shared" si="8"/>
        <v>184</v>
      </c>
      <c r="O48" s="14">
        <f t="shared" si="9"/>
        <v>24.566088117489986</v>
      </c>
      <c r="P48" s="11"/>
      <c r="Q48" s="11"/>
      <c r="R48" s="11"/>
      <c r="S48" s="11"/>
      <c r="T48" s="15">
        <f t="shared" si="10"/>
        <v>749</v>
      </c>
      <c r="U48" s="15">
        <f t="shared" si="11"/>
        <v>184</v>
      </c>
      <c r="V48" s="16">
        <f t="shared" si="12"/>
        <v>24.566088117489986</v>
      </c>
    </row>
    <row r="49" spans="1:22" x14ac:dyDescent="0.2">
      <c r="A49" s="17">
        <v>9.1</v>
      </c>
      <c r="B49" s="11" t="s">
        <v>71</v>
      </c>
      <c r="C49" s="11">
        <v>86</v>
      </c>
      <c r="D49" s="11">
        <v>18</v>
      </c>
      <c r="E49" s="12">
        <f t="shared" si="18"/>
        <v>20.930232558139537</v>
      </c>
      <c r="F49" s="11">
        <v>1</v>
      </c>
      <c r="G49" s="12">
        <f t="shared" si="19"/>
        <v>1.1627906976744187</v>
      </c>
      <c r="H49" s="11"/>
      <c r="I49" s="12"/>
      <c r="J49" s="11"/>
      <c r="K49" s="12"/>
      <c r="L49" s="11">
        <v>1</v>
      </c>
      <c r="M49" s="12">
        <f t="shared" si="39"/>
        <v>1.1627906976744187</v>
      </c>
      <c r="N49" s="13">
        <f t="shared" ref="N49:N54" si="40">D49+F49+H49+J49+L49</f>
        <v>20</v>
      </c>
      <c r="O49" s="14">
        <f t="shared" ref="O49:O56" si="41">N49/C49*100</f>
        <v>23.255813953488371</v>
      </c>
      <c r="P49" s="11"/>
      <c r="Q49" s="11"/>
      <c r="R49" s="11"/>
      <c r="S49" s="11"/>
      <c r="T49" s="15">
        <f t="shared" ref="T49:T56" si="42">C49+P49</f>
        <v>86</v>
      </c>
      <c r="U49" s="15">
        <f t="shared" ref="U49:U54" si="43">N49+Q49-S49</f>
        <v>20</v>
      </c>
      <c r="V49" s="16">
        <f t="shared" ref="V49:V54" si="44">U49/T49*100</f>
        <v>23.255813953488371</v>
      </c>
    </row>
    <row r="50" spans="1:22" x14ac:dyDescent="0.2">
      <c r="A50" s="17">
        <v>9.1999999999999993</v>
      </c>
      <c r="B50" s="11" t="s">
        <v>100</v>
      </c>
      <c r="C50" s="11">
        <v>127</v>
      </c>
      <c r="D50" s="11">
        <v>27</v>
      </c>
      <c r="E50" s="12">
        <f t="shared" si="18"/>
        <v>21.259842519685041</v>
      </c>
      <c r="F50" s="11">
        <v>4</v>
      </c>
      <c r="G50" s="12">
        <f t="shared" si="19"/>
        <v>3.1496062992125982</v>
      </c>
      <c r="H50" s="11"/>
      <c r="I50" s="12"/>
      <c r="J50" s="11"/>
      <c r="K50" s="12"/>
      <c r="L50" s="11"/>
      <c r="M50" s="12"/>
      <c r="N50" s="13">
        <f t="shared" si="40"/>
        <v>31</v>
      </c>
      <c r="O50" s="14">
        <f t="shared" si="41"/>
        <v>24.409448818897637</v>
      </c>
      <c r="P50" s="11"/>
      <c r="Q50" s="11"/>
      <c r="R50" s="11"/>
      <c r="S50" s="11"/>
      <c r="T50" s="15">
        <f t="shared" si="42"/>
        <v>127</v>
      </c>
      <c r="U50" s="15">
        <f t="shared" si="43"/>
        <v>31</v>
      </c>
      <c r="V50" s="16">
        <f t="shared" si="44"/>
        <v>24.409448818897637</v>
      </c>
    </row>
    <row r="51" spans="1:22" x14ac:dyDescent="0.2">
      <c r="A51" s="17">
        <v>9.3000000000000007</v>
      </c>
      <c r="B51" s="11" t="s">
        <v>102</v>
      </c>
      <c r="C51" s="11">
        <v>179</v>
      </c>
      <c r="D51" s="11">
        <v>38</v>
      </c>
      <c r="E51" s="12">
        <f t="shared" si="18"/>
        <v>21.229050279329609</v>
      </c>
      <c r="F51" s="11">
        <v>9</v>
      </c>
      <c r="G51" s="12">
        <f t="shared" si="19"/>
        <v>5.027932960893855</v>
      </c>
      <c r="H51" s="11"/>
      <c r="I51" s="12"/>
      <c r="J51" s="11"/>
      <c r="K51" s="12"/>
      <c r="L51" s="11"/>
      <c r="M51" s="12"/>
      <c r="N51" s="13">
        <f t="shared" si="40"/>
        <v>47</v>
      </c>
      <c r="O51" s="14">
        <f t="shared" si="41"/>
        <v>26.256983240223462</v>
      </c>
      <c r="P51" s="11"/>
      <c r="Q51" s="11"/>
      <c r="R51" s="11"/>
      <c r="S51" s="11"/>
      <c r="T51" s="15">
        <f t="shared" si="42"/>
        <v>179</v>
      </c>
      <c r="U51" s="15">
        <f t="shared" si="43"/>
        <v>47</v>
      </c>
      <c r="V51" s="16">
        <f t="shared" si="44"/>
        <v>26.256983240223462</v>
      </c>
    </row>
    <row r="52" spans="1:22" x14ac:dyDescent="0.2">
      <c r="A52" s="17">
        <v>9.4</v>
      </c>
      <c r="B52" s="11" t="s">
        <v>101</v>
      </c>
      <c r="C52" s="11">
        <v>202</v>
      </c>
      <c r="D52" s="11">
        <v>43</v>
      </c>
      <c r="E52" s="12">
        <f t="shared" si="18"/>
        <v>21.287128712871286</v>
      </c>
      <c r="F52" s="11">
        <v>8</v>
      </c>
      <c r="G52" s="12">
        <f t="shared" si="19"/>
        <v>3.9603960396039604</v>
      </c>
      <c r="H52" s="11"/>
      <c r="I52" s="12"/>
      <c r="J52" s="11">
        <v>1</v>
      </c>
      <c r="K52" s="12">
        <f t="shared" si="7"/>
        <v>0.49504950495049505</v>
      </c>
      <c r="L52" s="11"/>
      <c r="M52" s="12"/>
      <c r="N52" s="13">
        <f t="shared" si="40"/>
        <v>52</v>
      </c>
      <c r="O52" s="14">
        <f t="shared" si="41"/>
        <v>25.742574257425744</v>
      </c>
      <c r="P52" s="11"/>
      <c r="Q52" s="11"/>
      <c r="R52" s="11"/>
      <c r="S52" s="11"/>
      <c r="T52" s="15">
        <f t="shared" si="42"/>
        <v>202</v>
      </c>
      <c r="U52" s="15">
        <f t="shared" si="43"/>
        <v>52</v>
      </c>
      <c r="V52" s="16">
        <f t="shared" si="44"/>
        <v>25.742574257425744</v>
      </c>
    </row>
    <row r="53" spans="1:22" x14ac:dyDescent="0.2">
      <c r="A53" s="17">
        <v>9.5</v>
      </c>
      <c r="B53" s="11" t="s">
        <v>104</v>
      </c>
      <c r="C53" s="11">
        <v>121</v>
      </c>
      <c r="D53" s="11">
        <v>26</v>
      </c>
      <c r="E53" s="12">
        <f t="shared" si="18"/>
        <v>21.487603305785125</v>
      </c>
      <c r="F53" s="11">
        <v>5</v>
      </c>
      <c r="G53" s="12">
        <f t="shared" si="19"/>
        <v>4.1322314049586781</v>
      </c>
      <c r="H53" s="11"/>
      <c r="I53" s="12"/>
      <c r="J53" s="11"/>
      <c r="K53" s="12"/>
      <c r="L53" s="11"/>
      <c r="M53" s="12"/>
      <c r="N53" s="13">
        <f t="shared" si="40"/>
        <v>31</v>
      </c>
      <c r="O53" s="14">
        <f t="shared" si="41"/>
        <v>25.619834710743799</v>
      </c>
      <c r="P53" s="11"/>
      <c r="Q53" s="11"/>
      <c r="R53" s="11"/>
      <c r="S53" s="11"/>
      <c r="T53" s="15">
        <f t="shared" si="42"/>
        <v>121</v>
      </c>
      <c r="U53" s="15">
        <f t="shared" si="43"/>
        <v>31</v>
      </c>
      <c r="V53" s="16">
        <f t="shared" si="44"/>
        <v>25.619834710743799</v>
      </c>
    </row>
    <row r="54" spans="1:22" x14ac:dyDescent="0.2">
      <c r="A54" s="17">
        <v>9.6</v>
      </c>
      <c r="B54" s="11" t="s">
        <v>103</v>
      </c>
      <c r="C54" s="11">
        <v>15</v>
      </c>
      <c r="D54" s="11">
        <v>3</v>
      </c>
      <c r="E54" s="12">
        <f t="shared" si="18"/>
        <v>20</v>
      </c>
      <c r="F54" s="11"/>
      <c r="G54" s="12"/>
      <c r="H54" s="11"/>
      <c r="I54" s="12"/>
      <c r="J54" s="11"/>
      <c r="K54" s="12"/>
      <c r="L54" s="11"/>
      <c r="M54" s="12"/>
      <c r="N54" s="13">
        <f t="shared" si="40"/>
        <v>3</v>
      </c>
      <c r="O54" s="14">
        <f t="shared" si="41"/>
        <v>20</v>
      </c>
      <c r="P54" s="11"/>
      <c r="Q54" s="11"/>
      <c r="R54" s="11"/>
      <c r="S54" s="11"/>
      <c r="T54" s="15">
        <f t="shared" si="42"/>
        <v>15</v>
      </c>
      <c r="U54" s="15">
        <f t="shared" si="43"/>
        <v>3</v>
      </c>
      <c r="V54" s="16">
        <f t="shared" si="44"/>
        <v>20</v>
      </c>
    </row>
    <row r="55" spans="1:22" x14ac:dyDescent="0.2">
      <c r="A55" s="17">
        <v>9.6999999999999993</v>
      </c>
      <c r="B55" s="18" t="s">
        <v>105</v>
      </c>
      <c r="C55" s="18">
        <v>14</v>
      </c>
      <c r="D55" s="11"/>
      <c r="E55" s="12"/>
      <c r="F55" s="11"/>
      <c r="G55" s="12"/>
      <c r="H55" s="11"/>
      <c r="I55" s="12"/>
      <c r="J55" s="11"/>
      <c r="K55" s="12"/>
      <c r="L55" s="11"/>
      <c r="M55" s="12"/>
      <c r="N55" s="13"/>
      <c r="O55" s="14">
        <f t="shared" si="41"/>
        <v>0</v>
      </c>
      <c r="P55" s="11"/>
      <c r="Q55" s="11"/>
      <c r="R55" s="11"/>
      <c r="S55" s="11"/>
      <c r="T55" s="21">
        <f t="shared" si="42"/>
        <v>14</v>
      </c>
      <c r="U55" s="15"/>
      <c r="V55" s="16"/>
    </row>
    <row r="56" spans="1:22" x14ac:dyDescent="0.2">
      <c r="A56" s="17">
        <v>9.8000000000000007</v>
      </c>
      <c r="B56" s="18" t="s">
        <v>106</v>
      </c>
      <c r="C56" s="18">
        <v>5</v>
      </c>
      <c r="D56" s="11"/>
      <c r="E56" s="12"/>
      <c r="F56" s="11"/>
      <c r="G56" s="12"/>
      <c r="H56" s="11"/>
      <c r="I56" s="12"/>
      <c r="J56" s="11"/>
      <c r="K56" s="12"/>
      <c r="L56" s="11"/>
      <c r="M56" s="12"/>
      <c r="N56" s="13"/>
      <c r="O56" s="14">
        <f t="shared" si="41"/>
        <v>0</v>
      </c>
      <c r="P56" s="11"/>
      <c r="Q56" s="11"/>
      <c r="R56" s="11"/>
      <c r="S56" s="11"/>
      <c r="T56" s="21">
        <f t="shared" si="42"/>
        <v>5</v>
      </c>
      <c r="U56" s="15"/>
      <c r="V56" s="16"/>
    </row>
    <row r="57" spans="1:22" x14ac:dyDescent="0.2">
      <c r="A57" s="10">
        <v>10</v>
      </c>
      <c r="B57" s="11" t="s">
        <v>47</v>
      </c>
      <c r="C57" s="11">
        <v>80</v>
      </c>
      <c r="D57" s="11">
        <v>14</v>
      </c>
      <c r="E57" s="12">
        <f t="shared" si="18"/>
        <v>17.5</v>
      </c>
      <c r="F57" s="11">
        <v>7</v>
      </c>
      <c r="G57" s="12">
        <f t="shared" si="19"/>
        <v>8.75</v>
      </c>
      <c r="H57" s="11"/>
      <c r="I57" s="12">
        <f t="shared" si="20"/>
        <v>0</v>
      </c>
      <c r="J57" s="11"/>
      <c r="K57" s="12">
        <f t="shared" si="7"/>
        <v>0</v>
      </c>
      <c r="L57" s="11"/>
      <c r="M57" s="12">
        <f t="shared" si="39"/>
        <v>0</v>
      </c>
      <c r="N57" s="13">
        <f t="shared" si="8"/>
        <v>21</v>
      </c>
      <c r="O57" s="14">
        <f t="shared" si="9"/>
        <v>26.25</v>
      </c>
      <c r="P57" s="11"/>
      <c r="Q57" s="11"/>
      <c r="R57" s="11"/>
      <c r="S57" s="11"/>
      <c r="T57" s="15">
        <f t="shared" si="10"/>
        <v>80</v>
      </c>
      <c r="U57" s="15">
        <f t="shared" si="11"/>
        <v>21</v>
      </c>
      <c r="V57" s="16">
        <f t="shared" si="12"/>
        <v>26.25</v>
      </c>
    </row>
    <row r="58" spans="1:22" x14ac:dyDescent="0.2">
      <c r="A58" s="17">
        <v>10.1</v>
      </c>
      <c r="B58" s="11" t="s">
        <v>107</v>
      </c>
      <c r="C58" s="11">
        <v>20</v>
      </c>
      <c r="D58" s="11">
        <v>3</v>
      </c>
      <c r="E58" s="12">
        <f t="shared" si="18"/>
        <v>15</v>
      </c>
      <c r="F58" s="11">
        <v>3</v>
      </c>
      <c r="G58" s="12">
        <f t="shared" si="19"/>
        <v>15</v>
      </c>
      <c r="H58" s="11"/>
      <c r="I58" s="12"/>
      <c r="J58" s="11"/>
      <c r="K58" s="12"/>
      <c r="L58" s="11"/>
      <c r="M58" s="12"/>
      <c r="N58" s="13">
        <f t="shared" ref="N58:N61" si="45">D58+F58+H58+J58+L58</f>
        <v>6</v>
      </c>
      <c r="O58" s="14">
        <f t="shared" ref="O58:O61" si="46">N58/C58*100</f>
        <v>30</v>
      </c>
      <c r="P58" s="11"/>
      <c r="Q58" s="11"/>
      <c r="R58" s="11"/>
      <c r="S58" s="11"/>
      <c r="T58" s="15">
        <f t="shared" ref="T58:T61" si="47">C58+P58</f>
        <v>20</v>
      </c>
      <c r="U58" s="15">
        <f t="shared" ref="U58:U61" si="48">N58+Q58-S58</f>
        <v>6</v>
      </c>
      <c r="V58" s="16">
        <f t="shared" ref="V58:V61" si="49">U58/T58*100</f>
        <v>30</v>
      </c>
    </row>
    <row r="59" spans="1:22" x14ac:dyDescent="0.2">
      <c r="A59" s="17">
        <v>10.199999999999999</v>
      </c>
      <c r="B59" s="11" t="s">
        <v>108</v>
      </c>
      <c r="C59" s="11">
        <v>23</v>
      </c>
      <c r="D59" s="11">
        <v>4</v>
      </c>
      <c r="E59" s="12">
        <f t="shared" si="18"/>
        <v>17.391304347826086</v>
      </c>
      <c r="F59" s="11">
        <v>2</v>
      </c>
      <c r="G59" s="12">
        <f t="shared" si="19"/>
        <v>8.695652173913043</v>
      </c>
      <c r="H59" s="11"/>
      <c r="I59" s="12"/>
      <c r="J59" s="11"/>
      <c r="K59" s="12"/>
      <c r="L59" s="11"/>
      <c r="M59" s="12"/>
      <c r="N59" s="13">
        <f t="shared" si="45"/>
        <v>6</v>
      </c>
      <c r="O59" s="14">
        <f t="shared" si="46"/>
        <v>26.086956521739129</v>
      </c>
      <c r="P59" s="11"/>
      <c r="Q59" s="11"/>
      <c r="R59" s="11"/>
      <c r="S59" s="11"/>
      <c r="T59" s="15">
        <f t="shared" si="47"/>
        <v>23</v>
      </c>
      <c r="U59" s="15">
        <f t="shared" si="48"/>
        <v>6</v>
      </c>
      <c r="V59" s="16">
        <f t="shared" si="49"/>
        <v>26.086956521739129</v>
      </c>
    </row>
    <row r="60" spans="1:22" x14ac:dyDescent="0.2">
      <c r="A60" s="17">
        <v>10.3</v>
      </c>
      <c r="B60" s="11" t="s">
        <v>109</v>
      </c>
      <c r="C60" s="11">
        <v>16</v>
      </c>
      <c r="D60" s="11">
        <v>3</v>
      </c>
      <c r="E60" s="12">
        <f t="shared" si="18"/>
        <v>18.75</v>
      </c>
      <c r="F60" s="11"/>
      <c r="G60" s="12">
        <f t="shared" si="19"/>
        <v>0</v>
      </c>
      <c r="H60" s="11"/>
      <c r="I60" s="12"/>
      <c r="J60" s="11"/>
      <c r="K60" s="12"/>
      <c r="L60" s="11"/>
      <c r="M60" s="12"/>
      <c r="N60" s="13">
        <f t="shared" si="45"/>
        <v>3</v>
      </c>
      <c r="O60" s="14">
        <f t="shared" si="46"/>
        <v>18.75</v>
      </c>
      <c r="P60" s="11"/>
      <c r="Q60" s="11"/>
      <c r="R60" s="11"/>
      <c r="S60" s="11"/>
      <c r="T60" s="15">
        <f t="shared" si="47"/>
        <v>16</v>
      </c>
      <c r="U60" s="15">
        <f t="shared" si="48"/>
        <v>3</v>
      </c>
      <c r="V60" s="16">
        <f t="shared" si="49"/>
        <v>18.75</v>
      </c>
    </row>
    <row r="61" spans="1:22" x14ac:dyDescent="0.2">
      <c r="A61" s="17">
        <v>10.4</v>
      </c>
      <c r="B61" s="11" t="s">
        <v>110</v>
      </c>
      <c r="C61" s="11">
        <v>21</v>
      </c>
      <c r="D61" s="11">
        <v>4</v>
      </c>
      <c r="E61" s="12">
        <f t="shared" si="18"/>
        <v>19.047619047619047</v>
      </c>
      <c r="F61" s="11">
        <v>2</v>
      </c>
      <c r="G61" s="12">
        <f t="shared" si="19"/>
        <v>9.5238095238095237</v>
      </c>
      <c r="H61" s="11"/>
      <c r="I61" s="12"/>
      <c r="J61" s="11"/>
      <c r="K61" s="12"/>
      <c r="L61" s="11"/>
      <c r="M61" s="12"/>
      <c r="N61" s="13">
        <f t="shared" si="45"/>
        <v>6</v>
      </c>
      <c r="O61" s="14">
        <f t="shared" si="46"/>
        <v>28.571428571428569</v>
      </c>
      <c r="P61" s="11"/>
      <c r="Q61" s="11"/>
      <c r="R61" s="11"/>
      <c r="S61" s="11"/>
      <c r="T61" s="15">
        <f t="shared" si="47"/>
        <v>21</v>
      </c>
      <c r="U61" s="15">
        <f t="shared" si="48"/>
        <v>6</v>
      </c>
      <c r="V61" s="16">
        <f t="shared" si="49"/>
        <v>28.571428571428569</v>
      </c>
    </row>
    <row r="62" spans="1:22" x14ac:dyDescent="0.2">
      <c r="A62" s="10">
        <v>11</v>
      </c>
      <c r="B62" s="11" t="s">
        <v>48</v>
      </c>
      <c r="C62" s="11">
        <v>109</v>
      </c>
      <c r="D62" s="11">
        <v>24</v>
      </c>
      <c r="E62" s="12">
        <f t="shared" si="18"/>
        <v>22.018348623853214</v>
      </c>
      <c r="F62" s="11">
        <v>4</v>
      </c>
      <c r="G62" s="12">
        <f t="shared" si="19"/>
        <v>3.669724770642202</v>
      </c>
      <c r="H62" s="11"/>
      <c r="I62" s="12">
        <f t="shared" si="20"/>
        <v>0</v>
      </c>
      <c r="J62" s="11"/>
      <c r="K62" s="12">
        <f t="shared" si="7"/>
        <v>0</v>
      </c>
      <c r="L62" s="11"/>
      <c r="M62" s="12">
        <f t="shared" si="39"/>
        <v>0</v>
      </c>
      <c r="N62" s="13">
        <f t="shared" si="8"/>
        <v>28</v>
      </c>
      <c r="O62" s="14">
        <f t="shared" si="9"/>
        <v>25.688073394495415</v>
      </c>
      <c r="P62" s="11"/>
      <c r="Q62" s="11"/>
      <c r="R62" s="11"/>
      <c r="S62" s="11"/>
      <c r="T62" s="15">
        <f t="shared" si="10"/>
        <v>109</v>
      </c>
      <c r="U62" s="15">
        <f t="shared" si="11"/>
        <v>28</v>
      </c>
      <c r="V62" s="16">
        <f t="shared" si="12"/>
        <v>25.688073394495415</v>
      </c>
    </row>
    <row r="63" spans="1:22" x14ac:dyDescent="0.2">
      <c r="A63" s="17">
        <v>11.1</v>
      </c>
      <c r="B63" s="11" t="s">
        <v>71</v>
      </c>
      <c r="C63" s="11">
        <v>23</v>
      </c>
      <c r="D63" s="11">
        <v>5</v>
      </c>
      <c r="E63" s="12">
        <f t="shared" si="18"/>
        <v>21.739130434782609</v>
      </c>
      <c r="F63" s="11"/>
      <c r="G63" s="12"/>
      <c r="H63" s="11"/>
      <c r="I63" s="12"/>
      <c r="J63" s="11"/>
      <c r="K63" s="12"/>
      <c r="L63" s="11"/>
      <c r="M63" s="12"/>
      <c r="N63" s="13">
        <f t="shared" ref="N63:N66" si="50">D63+F63+H63+J63+L63</f>
        <v>5</v>
      </c>
      <c r="O63" s="14">
        <f t="shared" ref="O63:O66" si="51">N63/C63*100</f>
        <v>21.739130434782609</v>
      </c>
      <c r="P63" s="11"/>
      <c r="Q63" s="11"/>
      <c r="R63" s="11"/>
      <c r="S63" s="11"/>
      <c r="T63" s="15">
        <f t="shared" ref="T63:T66" si="52">C63+P63</f>
        <v>23</v>
      </c>
      <c r="U63" s="15">
        <f t="shared" ref="U63:U66" si="53">N63+Q63-S63</f>
        <v>5</v>
      </c>
      <c r="V63" s="16">
        <f t="shared" ref="V63:V66" si="54">U63/T63*100</f>
        <v>21.739130434782609</v>
      </c>
    </row>
    <row r="64" spans="1:22" x14ac:dyDescent="0.2">
      <c r="A64" s="17">
        <v>11.2</v>
      </c>
      <c r="B64" s="11" t="s">
        <v>111</v>
      </c>
      <c r="C64" s="11">
        <v>32</v>
      </c>
      <c r="D64" s="11">
        <v>7</v>
      </c>
      <c r="E64" s="12">
        <f t="shared" si="18"/>
        <v>21.875</v>
      </c>
      <c r="F64" s="11">
        <v>2</v>
      </c>
      <c r="G64" s="12">
        <f t="shared" si="19"/>
        <v>6.25</v>
      </c>
      <c r="H64" s="11"/>
      <c r="I64" s="12"/>
      <c r="J64" s="11"/>
      <c r="K64" s="12"/>
      <c r="L64" s="11"/>
      <c r="M64" s="12"/>
      <c r="N64" s="13">
        <f t="shared" si="50"/>
        <v>9</v>
      </c>
      <c r="O64" s="14">
        <f t="shared" si="51"/>
        <v>28.125</v>
      </c>
      <c r="P64" s="11"/>
      <c r="Q64" s="11"/>
      <c r="R64" s="11"/>
      <c r="S64" s="11"/>
      <c r="T64" s="15">
        <f t="shared" si="52"/>
        <v>32</v>
      </c>
      <c r="U64" s="15">
        <f t="shared" si="53"/>
        <v>9</v>
      </c>
      <c r="V64" s="16">
        <f t="shared" si="54"/>
        <v>28.125</v>
      </c>
    </row>
    <row r="65" spans="1:22" x14ac:dyDescent="0.2">
      <c r="A65" s="17">
        <v>11.3</v>
      </c>
      <c r="B65" s="11" t="s">
        <v>112</v>
      </c>
      <c r="C65" s="11">
        <v>22</v>
      </c>
      <c r="D65" s="11">
        <v>5</v>
      </c>
      <c r="E65" s="12">
        <f t="shared" si="18"/>
        <v>22.727272727272727</v>
      </c>
      <c r="F65" s="11">
        <v>1</v>
      </c>
      <c r="G65" s="12">
        <f t="shared" si="19"/>
        <v>4.5454545454545459</v>
      </c>
      <c r="H65" s="11"/>
      <c r="I65" s="12"/>
      <c r="J65" s="11"/>
      <c r="K65" s="12"/>
      <c r="L65" s="11"/>
      <c r="M65" s="12"/>
      <c r="N65" s="13">
        <f t="shared" si="50"/>
        <v>6</v>
      </c>
      <c r="O65" s="14">
        <f t="shared" si="51"/>
        <v>27.27272727272727</v>
      </c>
      <c r="P65" s="11"/>
      <c r="Q65" s="11"/>
      <c r="R65" s="11"/>
      <c r="S65" s="11"/>
      <c r="T65" s="15">
        <f t="shared" si="52"/>
        <v>22</v>
      </c>
      <c r="U65" s="15">
        <f t="shared" si="53"/>
        <v>6</v>
      </c>
      <c r="V65" s="16">
        <f t="shared" si="54"/>
        <v>27.27272727272727</v>
      </c>
    </row>
    <row r="66" spans="1:22" x14ac:dyDescent="0.2">
      <c r="A66" s="17">
        <v>11.4</v>
      </c>
      <c r="B66" s="11" t="s">
        <v>99</v>
      </c>
      <c r="C66" s="11">
        <v>32</v>
      </c>
      <c r="D66" s="11">
        <v>7</v>
      </c>
      <c r="E66" s="12">
        <f t="shared" si="18"/>
        <v>21.875</v>
      </c>
      <c r="F66" s="11">
        <v>1</v>
      </c>
      <c r="G66" s="12">
        <f t="shared" si="19"/>
        <v>3.125</v>
      </c>
      <c r="H66" s="11"/>
      <c r="I66" s="12"/>
      <c r="J66" s="11"/>
      <c r="K66" s="12"/>
      <c r="L66" s="11"/>
      <c r="M66" s="12"/>
      <c r="N66" s="13">
        <f t="shared" si="50"/>
        <v>8</v>
      </c>
      <c r="O66" s="14">
        <f t="shared" si="51"/>
        <v>25</v>
      </c>
      <c r="P66" s="11"/>
      <c r="Q66" s="11"/>
      <c r="R66" s="11"/>
      <c r="S66" s="11"/>
      <c r="T66" s="15">
        <f t="shared" si="52"/>
        <v>32</v>
      </c>
      <c r="U66" s="15">
        <f t="shared" si="53"/>
        <v>8</v>
      </c>
      <c r="V66" s="16">
        <f t="shared" si="54"/>
        <v>25</v>
      </c>
    </row>
    <row r="67" spans="1:22" x14ac:dyDescent="0.2">
      <c r="A67" s="10">
        <v>12</v>
      </c>
      <c r="B67" s="11" t="s">
        <v>49</v>
      </c>
      <c r="C67" s="11">
        <v>152</v>
      </c>
      <c r="D67" s="11">
        <v>31</v>
      </c>
      <c r="E67" s="12">
        <f t="shared" si="18"/>
        <v>20.394736842105264</v>
      </c>
      <c r="F67" s="11">
        <v>7</v>
      </c>
      <c r="G67" s="12">
        <f t="shared" si="19"/>
        <v>4.6052631578947363</v>
      </c>
      <c r="H67" s="11"/>
      <c r="I67" s="12">
        <f t="shared" si="20"/>
        <v>0</v>
      </c>
      <c r="J67" s="11"/>
      <c r="K67" s="12">
        <f t="shared" si="7"/>
        <v>0</v>
      </c>
      <c r="L67" s="11"/>
      <c r="M67" s="12">
        <f t="shared" si="39"/>
        <v>0</v>
      </c>
      <c r="N67" s="13">
        <f t="shared" si="8"/>
        <v>38</v>
      </c>
      <c r="O67" s="14">
        <f t="shared" si="9"/>
        <v>25</v>
      </c>
      <c r="P67" s="11">
        <v>27</v>
      </c>
      <c r="Q67" s="11">
        <v>24</v>
      </c>
      <c r="R67" s="12">
        <f>Q67/P67*100</f>
        <v>88.888888888888886</v>
      </c>
      <c r="S67" s="11"/>
      <c r="T67" s="15">
        <f t="shared" si="10"/>
        <v>179</v>
      </c>
      <c r="U67" s="15">
        <f t="shared" si="11"/>
        <v>62</v>
      </c>
      <c r="V67" s="16">
        <f t="shared" si="12"/>
        <v>34.63687150837989</v>
      </c>
    </row>
    <row r="68" spans="1:22" x14ac:dyDescent="0.2">
      <c r="A68" s="17">
        <v>12.1</v>
      </c>
      <c r="B68" s="11" t="s">
        <v>136</v>
      </c>
      <c r="C68" s="11"/>
      <c r="D68" s="11"/>
      <c r="E68" s="12"/>
      <c r="F68" s="11"/>
      <c r="G68" s="12"/>
      <c r="H68" s="11"/>
      <c r="I68" s="12"/>
      <c r="J68" s="11"/>
      <c r="K68" s="12"/>
      <c r="L68" s="11"/>
      <c r="M68" s="12"/>
      <c r="N68" s="13"/>
      <c r="O68" s="14"/>
      <c r="P68" s="11">
        <v>27</v>
      </c>
      <c r="Q68" s="11">
        <v>24</v>
      </c>
      <c r="R68" s="12">
        <f>Q68/P68*100</f>
        <v>88.888888888888886</v>
      </c>
      <c r="S68" s="11"/>
      <c r="T68" s="15">
        <v>27</v>
      </c>
      <c r="U68" s="15">
        <v>24</v>
      </c>
      <c r="V68" s="16">
        <f t="shared" si="12"/>
        <v>88.888888888888886</v>
      </c>
    </row>
    <row r="69" spans="1:22" x14ac:dyDescent="0.2">
      <c r="A69" s="17">
        <v>12.2</v>
      </c>
      <c r="B69" s="11" t="s">
        <v>113</v>
      </c>
      <c r="C69" s="11">
        <v>136</v>
      </c>
      <c r="D69" s="11">
        <v>27</v>
      </c>
      <c r="E69" s="12">
        <f t="shared" si="18"/>
        <v>19.852941176470587</v>
      </c>
      <c r="F69" s="11">
        <v>7</v>
      </c>
      <c r="G69" s="12">
        <f t="shared" si="19"/>
        <v>5.1470588235294112</v>
      </c>
      <c r="H69" s="11"/>
      <c r="I69" s="12"/>
      <c r="J69" s="11"/>
      <c r="K69" s="12"/>
      <c r="L69" s="11"/>
      <c r="M69" s="12"/>
      <c r="N69" s="13">
        <f t="shared" si="8"/>
        <v>34</v>
      </c>
      <c r="O69" s="14">
        <f t="shared" si="9"/>
        <v>25</v>
      </c>
      <c r="P69" s="11"/>
      <c r="Q69" s="11"/>
      <c r="R69" s="11"/>
      <c r="S69" s="11"/>
      <c r="T69" s="15">
        <f t="shared" si="10"/>
        <v>136</v>
      </c>
      <c r="U69" s="15">
        <f t="shared" si="11"/>
        <v>34</v>
      </c>
      <c r="V69" s="16">
        <f t="shared" si="12"/>
        <v>25</v>
      </c>
    </row>
    <row r="70" spans="1:22" x14ac:dyDescent="0.2">
      <c r="A70" s="17">
        <v>12.3</v>
      </c>
      <c r="B70" s="11" t="s">
        <v>114</v>
      </c>
      <c r="C70" s="11">
        <v>16</v>
      </c>
      <c r="D70" s="11">
        <v>4</v>
      </c>
      <c r="E70" s="12">
        <f t="shared" si="18"/>
        <v>25</v>
      </c>
      <c r="F70" s="11"/>
      <c r="G70" s="12"/>
      <c r="H70" s="11"/>
      <c r="I70" s="12"/>
      <c r="J70" s="11"/>
      <c r="K70" s="12"/>
      <c r="L70" s="11"/>
      <c r="M70" s="12"/>
      <c r="N70" s="13">
        <f t="shared" si="8"/>
        <v>4</v>
      </c>
      <c r="O70" s="14">
        <f t="shared" si="9"/>
        <v>25</v>
      </c>
      <c r="P70" s="11"/>
      <c r="Q70" s="11"/>
      <c r="R70" s="11"/>
      <c r="S70" s="11"/>
      <c r="T70" s="15">
        <f t="shared" si="10"/>
        <v>16</v>
      </c>
      <c r="U70" s="15">
        <f t="shared" si="11"/>
        <v>4</v>
      </c>
      <c r="V70" s="16">
        <f t="shared" si="12"/>
        <v>25</v>
      </c>
    </row>
    <row r="71" spans="1:22" x14ac:dyDescent="0.2">
      <c r="A71" s="10">
        <v>13</v>
      </c>
      <c r="B71" s="11" t="s">
        <v>50</v>
      </c>
      <c r="C71" s="11">
        <v>55</v>
      </c>
      <c r="D71" s="11">
        <v>14</v>
      </c>
      <c r="E71" s="12">
        <f t="shared" si="18"/>
        <v>25.454545454545453</v>
      </c>
      <c r="F71" s="11"/>
      <c r="G71" s="12">
        <f t="shared" si="19"/>
        <v>0</v>
      </c>
      <c r="H71" s="11"/>
      <c r="I71" s="12">
        <f t="shared" si="20"/>
        <v>0</v>
      </c>
      <c r="J71" s="11"/>
      <c r="K71" s="12">
        <f t="shared" si="7"/>
        <v>0</v>
      </c>
      <c r="L71" s="11"/>
      <c r="M71" s="12">
        <f t="shared" si="39"/>
        <v>0</v>
      </c>
      <c r="N71" s="13">
        <f t="shared" si="8"/>
        <v>14</v>
      </c>
      <c r="O71" s="14">
        <f t="shared" si="9"/>
        <v>25.454545454545453</v>
      </c>
      <c r="P71" s="11"/>
      <c r="Q71" s="11"/>
      <c r="R71" s="11"/>
      <c r="S71" s="11"/>
      <c r="T71" s="15">
        <f t="shared" si="10"/>
        <v>55</v>
      </c>
      <c r="U71" s="15">
        <f t="shared" si="11"/>
        <v>14</v>
      </c>
      <c r="V71" s="16">
        <f t="shared" si="12"/>
        <v>25.454545454545453</v>
      </c>
    </row>
    <row r="72" spans="1:22" x14ac:dyDescent="0.2">
      <c r="A72" s="17">
        <v>13.1</v>
      </c>
      <c r="B72" s="11" t="s">
        <v>115</v>
      </c>
      <c r="C72" s="11">
        <v>45</v>
      </c>
      <c r="D72" s="11">
        <v>11</v>
      </c>
      <c r="E72" s="12">
        <f t="shared" si="18"/>
        <v>24.444444444444443</v>
      </c>
      <c r="F72" s="11"/>
      <c r="G72" s="12"/>
      <c r="H72" s="11"/>
      <c r="I72" s="12"/>
      <c r="J72" s="11"/>
      <c r="K72" s="12"/>
      <c r="L72" s="11"/>
      <c r="M72" s="12"/>
      <c r="N72" s="13">
        <f t="shared" ref="N72:N73" si="55">D72+F72+H72+J72+L72</f>
        <v>11</v>
      </c>
      <c r="O72" s="14">
        <f t="shared" ref="O72:O73" si="56">N72/C72*100</f>
        <v>24.444444444444443</v>
      </c>
      <c r="P72" s="11"/>
      <c r="Q72" s="11"/>
      <c r="R72" s="11"/>
      <c r="S72" s="11"/>
      <c r="T72" s="15">
        <f t="shared" ref="T72:T73" si="57">C72+P72</f>
        <v>45</v>
      </c>
      <c r="U72" s="15">
        <f t="shared" ref="U72:U73" si="58">N72+Q72-S72</f>
        <v>11</v>
      </c>
      <c r="V72" s="16">
        <f t="shared" ref="V72:V73" si="59">U72/T72*100</f>
        <v>24.444444444444443</v>
      </c>
    </row>
    <row r="73" spans="1:22" x14ac:dyDescent="0.2">
      <c r="A73" s="17">
        <v>13.2</v>
      </c>
      <c r="B73" s="11" t="s">
        <v>116</v>
      </c>
      <c r="C73" s="11">
        <v>10</v>
      </c>
      <c r="D73" s="11">
        <v>3</v>
      </c>
      <c r="E73" s="12">
        <f t="shared" si="18"/>
        <v>30</v>
      </c>
      <c r="F73" s="11"/>
      <c r="G73" s="12"/>
      <c r="H73" s="11"/>
      <c r="I73" s="12"/>
      <c r="J73" s="11"/>
      <c r="K73" s="12"/>
      <c r="L73" s="11"/>
      <c r="M73" s="12"/>
      <c r="N73" s="13">
        <f t="shared" si="55"/>
        <v>3</v>
      </c>
      <c r="O73" s="14">
        <f t="shared" si="56"/>
        <v>30</v>
      </c>
      <c r="P73" s="11"/>
      <c r="Q73" s="11"/>
      <c r="R73" s="11"/>
      <c r="S73" s="11"/>
      <c r="T73" s="15">
        <f t="shared" si="57"/>
        <v>10</v>
      </c>
      <c r="U73" s="15">
        <f t="shared" si="58"/>
        <v>3</v>
      </c>
      <c r="V73" s="16">
        <f t="shared" si="59"/>
        <v>30</v>
      </c>
    </row>
    <row r="74" spans="1:22" x14ac:dyDescent="0.2">
      <c r="A74" s="10">
        <v>14</v>
      </c>
      <c r="B74" s="11" t="s">
        <v>51</v>
      </c>
      <c r="C74" s="11">
        <v>67</v>
      </c>
      <c r="D74" s="11">
        <v>16</v>
      </c>
      <c r="E74" s="12">
        <f t="shared" si="18"/>
        <v>23.880597014925371</v>
      </c>
      <c r="F74" s="11">
        <v>1</v>
      </c>
      <c r="G74" s="12">
        <f t="shared" si="19"/>
        <v>1.4925373134328357</v>
      </c>
      <c r="H74" s="11"/>
      <c r="I74" s="12">
        <f t="shared" si="20"/>
        <v>0</v>
      </c>
      <c r="J74" s="11"/>
      <c r="K74" s="12">
        <f t="shared" si="7"/>
        <v>0</v>
      </c>
      <c r="L74" s="11"/>
      <c r="M74" s="12">
        <f t="shared" si="39"/>
        <v>0</v>
      </c>
      <c r="N74" s="13">
        <f t="shared" si="8"/>
        <v>17</v>
      </c>
      <c r="O74" s="14">
        <f t="shared" si="9"/>
        <v>25.373134328358208</v>
      </c>
      <c r="P74" s="11"/>
      <c r="Q74" s="11"/>
      <c r="R74" s="11"/>
      <c r="S74" s="11"/>
      <c r="T74" s="15">
        <f t="shared" si="10"/>
        <v>67</v>
      </c>
      <c r="U74" s="15">
        <f t="shared" si="11"/>
        <v>17</v>
      </c>
      <c r="V74" s="16">
        <f t="shared" si="12"/>
        <v>25.373134328358208</v>
      </c>
    </row>
    <row r="75" spans="1:22" x14ac:dyDescent="0.2">
      <c r="A75" s="17">
        <v>14.1</v>
      </c>
      <c r="B75" s="11" t="s">
        <v>117</v>
      </c>
      <c r="C75" s="11">
        <v>59</v>
      </c>
      <c r="D75" s="11">
        <v>14</v>
      </c>
      <c r="E75" s="12">
        <f t="shared" si="18"/>
        <v>23.728813559322035</v>
      </c>
      <c r="F75" s="11">
        <v>1</v>
      </c>
      <c r="G75" s="12">
        <f t="shared" si="19"/>
        <v>1.6949152542372881</v>
      </c>
      <c r="H75" s="11"/>
      <c r="I75" s="12"/>
      <c r="J75" s="11"/>
      <c r="K75" s="12"/>
      <c r="L75" s="11"/>
      <c r="M75" s="12"/>
      <c r="N75" s="13">
        <f t="shared" ref="N75:N76" si="60">D75+F75+H75+J75+L75</f>
        <v>15</v>
      </c>
      <c r="O75" s="14">
        <f t="shared" ref="O75:O76" si="61">N75/C75*100</f>
        <v>25.423728813559322</v>
      </c>
      <c r="P75" s="11"/>
      <c r="Q75" s="11"/>
      <c r="R75" s="11"/>
      <c r="S75" s="11"/>
      <c r="T75" s="15">
        <f t="shared" ref="T75:T76" si="62">C75+P75</f>
        <v>59</v>
      </c>
      <c r="U75" s="15">
        <f t="shared" ref="U75:U76" si="63">N75+Q75-S75</f>
        <v>15</v>
      </c>
      <c r="V75" s="16">
        <f t="shared" ref="V75:V76" si="64">U75/T75*100</f>
        <v>25.423728813559322</v>
      </c>
    </row>
    <row r="76" spans="1:22" x14ac:dyDescent="0.2">
      <c r="A76" s="17">
        <v>14.2</v>
      </c>
      <c r="B76" s="11" t="s">
        <v>118</v>
      </c>
      <c r="C76" s="11">
        <v>8</v>
      </c>
      <c r="D76" s="11">
        <v>2</v>
      </c>
      <c r="E76" s="12">
        <f t="shared" si="18"/>
        <v>25</v>
      </c>
      <c r="F76" s="11"/>
      <c r="G76" s="12"/>
      <c r="H76" s="11"/>
      <c r="I76" s="12"/>
      <c r="J76" s="11"/>
      <c r="K76" s="12"/>
      <c r="L76" s="11"/>
      <c r="M76" s="12"/>
      <c r="N76" s="13">
        <f t="shared" si="60"/>
        <v>2</v>
      </c>
      <c r="O76" s="14">
        <f t="shared" si="61"/>
        <v>25</v>
      </c>
      <c r="P76" s="11"/>
      <c r="Q76" s="11"/>
      <c r="R76" s="11"/>
      <c r="S76" s="11"/>
      <c r="T76" s="15">
        <f t="shared" si="62"/>
        <v>8</v>
      </c>
      <c r="U76" s="15">
        <f t="shared" si="63"/>
        <v>2</v>
      </c>
      <c r="V76" s="16">
        <f t="shared" si="64"/>
        <v>25</v>
      </c>
    </row>
    <row r="77" spans="1:22" x14ac:dyDescent="0.2">
      <c r="A77" s="10">
        <v>15</v>
      </c>
      <c r="B77" s="11" t="s">
        <v>52</v>
      </c>
      <c r="C77" s="11">
        <v>100</v>
      </c>
      <c r="D77" s="11">
        <v>25</v>
      </c>
      <c r="E77" s="12">
        <f t="shared" si="18"/>
        <v>25</v>
      </c>
      <c r="F77" s="11"/>
      <c r="G77" s="12">
        <f t="shared" si="19"/>
        <v>0</v>
      </c>
      <c r="H77" s="11"/>
      <c r="I77" s="12">
        <f t="shared" si="20"/>
        <v>0</v>
      </c>
      <c r="J77" s="11"/>
      <c r="K77" s="12">
        <f t="shared" si="7"/>
        <v>0</v>
      </c>
      <c r="L77" s="11"/>
      <c r="M77" s="12">
        <f t="shared" si="39"/>
        <v>0</v>
      </c>
      <c r="N77" s="13">
        <f t="shared" si="8"/>
        <v>25</v>
      </c>
      <c r="O77" s="14">
        <f t="shared" si="9"/>
        <v>25</v>
      </c>
      <c r="P77" s="11"/>
      <c r="Q77" s="11"/>
      <c r="R77" s="11"/>
      <c r="S77" s="11"/>
      <c r="T77" s="15">
        <f t="shared" si="10"/>
        <v>100</v>
      </c>
      <c r="U77" s="15">
        <f t="shared" si="11"/>
        <v>25</v>
      </c>
      <c r="V77" s="16">
        <f t="shared" si="12"/>
        <v>25</v>
      </c>
    </row>
    <row r="78" spans="1:22" x14ac:dyDescent="0.2">
      <c r="A78" s="17">
        <v>15.1</v>
      </c>
      <c r="B78" s="11" t="s">
        <v>119</v>
      </c>
      <c r="C78" s="11">
        <v>10</v>
      </c>
      <c r="D78" s="11">
        <v>3</v>
      </c>
      <c r="E78" s="12">
        <f t="shared" si="18"/>
        <v>30</v>
      </c>
      <c r="F78" s="11"/>
      <c r="G78" s="12"/>
      <c r="H78" s="11"/>
      <c r="I78" s="12"/>
      <c r="J78" s="11"/>
      <c r="K78" s="12"/>
      <c r="L78" s="11"/>
      <c r="M78" s="12"/>
      <c r="N78" s="13">
        <f t="shared" ref="N78:N82" si="65">D78+F78+H78+J78+L78</f>
        <v>3</v>
      </c>
      <c r="O78" s="14">
        <f t="shared" ref="O78:O82" si="66">N78/C78*100</f>
        <v>30</v>
      </c>
      <c r="P78" s="11"/>
      <c r="Q78" s="11"/>
      <c r="R78" s="11"/>
      <c r="S78" s="11"/>
      <c r="T78" s="15">
        <f t="shared" ref="T78:T82" si="67">C78+P78</f>
        <v>10</v>
      </c>
      <c r="U78" s="15">
        <f t="shared" ref="U78:U82" si="68">N78+Q78-S78</f>
        <v>3</v>
      </c>
      <c r="V78" s="16">
        <f t="shared" ref="V78:V82" si="69">U78/T78*100</f>
        <v>30</v>
      </c>
    </row>
    <row r="79" spans="1:22" x14ac:dyDescent="0.2">
      <c r="A79" s="17">
        <v>15.2</v>
      </c>
      <c r="B79" s="11" t="s">
        <v>120</v>
      </c>
      <c r="C79" s="11">
        <v>20</v>
      </c>
      <c r="D79" s="11">
        <v>5</v>
      </c>
      <c r="E79" s="12">
        <f t="shared" si="18"/>
        <v>25</v>
      </c>
      <c r="F79" s="11"/>
      <c r="G79" s="12"/>
      <c r="H79" s="11"/>
      <c r="I79" s="12"/>
      <c r="J79" s="11"/>
      <c r="K79" s="12"/>
      <c r="L79" s="11"/>
      <c r="M79" s="12"/>
      <c r="N79" s="13">
        <f t="shared" si="65"/>
        <v>5</v>
      </c>
      <c r="O79" s="14">
        <f t="shared" si="66"/>
        <v>25</v>
      </c>
      <c r="P79" s="11"/>
      <c r="Q79" s="11"/>
      <c r="R79" s="11"/>
      <c r="S79" s="11"/>
      <c r="T79" s="15">
        <f t="shared" si="67"/>
        <v>20</v>
      </c>
      <c r="U79" s="15">
        <f t="shared" si="68"/>
        <v>5</v>
      </c>
      <c r="V79" s="16">
        <f t="shared" si="69"/>
        <v>25</v>
      </c>
    </row>
    <row r="80" spans="1:22" x14ac:dyDescent="0.2">
      <c r="A80" s="17">
        <v>15.3</v>
      </c>
      <c r="B80" s="11" t="s">
        <v>71</v>
      </c>
      <c r="C80" s="11">
        <v>25</v>
      </c>
      <c r="D80" s="11">
        <v>6</v>
      </c>
      <c r="E80" s="12">
        <f t="shared" si="18"/>
        <v>24</v>
      </c>
      <c r="F80" s="11"/>
      <c r="G80" s="12"/>
      <c r="H80" s="11"/>
      <c r="I80" s="12"/>
      <c r="J80" s="11"/>
      <c r="K80" s="12"/>
      <c r="L80" s="11"/>
      <c r="M80" s="12"/>
      <c r="N80" s="13">
        <f t="shared" si="65"/>
        <v>6</v>
      </c>
      <c r="O80" s="14">
        <f t="shared" si="66"/>
        <v>24</v>
      </c>
      <c r="P80" s="11"/>
      <c r="Q80" s="11"/>
      <c r="R80" s="11"/>
      <c r="S80" s="11"/>
      <c r="T80" s="15">
        <f t="shared" si="67"/>
        <v>25</v>
      </c>
      <c r="U80" s="15">
        <f t="shared" si="68"/>
        <v>6</v>
      </c>
      <c r="V80" s="16">
        <f t="shared" si="69"/>
        <v>24</v>
      </c>
    </row>
    <row r="81" spans="1:22" x14ac:dyDescent="0.2">
      <c r="A81" s="17">
        <v>15.4</v>
      </c>
      <c r="B81" s="11" t="s">
        <v>121</v>
      </c>
      <c r="C81" s="11">
        <v>22</v>
      </c>
      <c r="D81" s="11">
        <v>5</v>
      </c>
      <c r="E81" s="12">
        <f t="shared" si="18"/>
        <v>22.727272727272727</v>
      </c>
      <c r="F81" s="11"/>
      <c r="G81" s="12"/>
      <c r="H81" s="11"/>
      <c r="I81" s="12"/>
      <c r="J81" s="11"/>
      <c r="K81" s="12"/>
      <c r="L81" s="11"/>
      <c r="M81" s="12"/>
      <c r="N81" s="13">
        <f t="shared" si="65"/>
        <v>5</v>
      </c>
      <c r="O81" s="14">
        <f t="shared" si="66"/>
        <v>22.727272727272727</v>
      </c>
      <c r="P81" s="11"/>
      <c r="Q81" s="11"/>
      <c r="R81" s="11"/>
      <c r="S81" s="11"/>
      <c r="T81" s="15">
        <f t="shared" si="67"/>
        <v>22</v>
      </c>
      <c r="U81" s="15">
        <f t="shared" si="68"/>
        <v>5</v>
      </c>
      <c r="V81" s="16">
        <f t="shared" si="69"/>
        <v>22.727272727272727</v>
      </c>
    </row>
    <row r="82" spans="1:22" x14ac:dyDescent="0.2">
      <c r="A82" s="17">
        <v>15.5</v>
      </c>
      <c r="B82" s="11" t="s">
        <v>122</v>
      </c>
      <c r="C82" s="11">
        <v>23</v>
      </c>
      <c r="D82" s="11">
        <v>6</v>
      </c>
      <c r="E82" s="12">
        <f t="shared" si="18"/>
        <v>26.086956521739129</v>
      </c>
      <c r="F82" s="11"/>
      <c r="G82" s="12"/>
      <c r="H82" s="11"/>
      <c r="I82" s="12"/>
      <c r="J82" s="11"/>
      <c r="K82" s="12"/>
      <c r="L82" s="11"/>
      <c r="M82" s="12"/>
      <c r="N82" s="13">
        <f t="shared" si="65"/>
        <v>6</v>
      </c>
      <c r="O82" s="14">
        <f t="shared" si="66"/>
        <v>26.086956521739129</v>
      </c>
      <c r="P82" s="11"/>
      <c r="Q82" s="11"/>
      <c r="R82" s="11"/>
      <c r="S82" s="11"/>
      <c r="T82" s="15">
        <f t="shared" si="67"/>
        <v>23</v>
      </c>
      <c r="U82" s="15">
        <f t="shared" si="68"/>
        <v>6</v>
      </c>
      <c r="V82" s="16">
        <f t="shared" si="69"/>
        <v>26.086956521739129</v>
      </c>
    </row>
    <row r="83" spans="1:22" x14ac:dyDescent="0.2">
      <c r="A83" s="10">
        <v>16</v>
      </c>
      <c r="B83" s="11" t="s">
        <v>53</v>
      </c>
      <c r="C83" s="11">
        <v>145</v>
      </c>
      <c r="D83" s="11">
        <v>32</v>
      </c>
      <c r="E83" s="12">
        <f t="shared" si="18"/>
        <v>22.068965517241381</v>
      </c>
      <c r="F83" s="11"/>
      <c r="G83" s="12">
        <f t="shared" si="19"/>
        <v>0</v>
      </c>
      <c r="H83" s="11"/>
      <c r="I83" s="12">
        <f t="shared" si="20"/>
        <v>0</v>
      </c>
      <c r="J83" s="11">
        <v>3</v>
      </c>
      <c r="K83" s="12">
        <f t="shared" si="7"/>
        <v>2.0689655172413794</v>
      </c>
      <c r="L83" s="11"/>
      <c r="M83" s="12">
        <f t="shared" si="39"/>
        <v>0</v>
      </c>
      <c r="N83" s="13">
        <f t="shared" si="8"/>
        <v>35</v>
      </c>
      <c r="O83" s="14">
        <f t="shared" si="9"/>
        <v>24.137931034482758</v>
      </c>
      <c r="P83" s="11"/>
      <c r="Q83" s="11"/>
      <c r="R83" s="11"/>
      <c r="S83" s="11"/>
      <c r="T83" s="15">
        <f t="shared" si="10"/>
        <v>145</v>
      </c>
      <c r="U83" s="15">
        <f t="shared" si="11"/>
        <v>35</v>
      </c>
      <c r="V83" s="16">
        <f t="shared" si="12"/>
        <v>24.137931034482758</v>
      </c>
    </row>
    <row r="84" spans="1:22" x14ac:dyDescent="0.2">
      <c r="A84" s="17">
        <v>16.100000000000001</v>
      </c>
      <c r="B84" s="11" t="s">
        <v>123</v>
      </c>
      <c r="C84" s="11">
        <v>41</v>
      </c>
      <c r="D84" s="11">
        <v>9</v>
      </c>
      <c r="E84" s="12">
        <f t="shared" si="18"/>
        <v>21.951219512195124</v>
      </c>
      <c r="F84" s="11"/>
      <c r="G84" s="12"/>
      <c r="H84" s="11"/>
      <c r="I84" s="12"/>
      <c r="J84" s="23">
        <v>1</v>
      </c>
      <c r="K84" s="24">
        <f t="shared" si="7"/>
        <v>2.4390243902439024</v>
      </c>
      <c r="L84" s="11"/>
      <c r="M84" s="12"/>
      <c r="N84" s="25">
        <f t="shared" ref="N84:N87" si="70">D84+F84+H84+J84+L84</f>
        <v>10</v>
      </c>
      <c r="O84" s="14">
        <f t="shared" ref="O84:O87" si="71">N84/C84*100</f>
        <v>24.390243902439025</v>
      </c>
      <c r="P84" s="11"/>
      <c r="Q84" s="11"/>
      <c r="R84" s="11"/>
      <c r="S84" s="11"/>
      <c r="T84" s="15">
        <f t="shared" ref="T84:T87" si="72">C84+P84</f>
        <v>41</v>
      </c>
      <c r="U84" s="15">
        <f t="shared" ref="U84:U87" si="73">N84+Q84-S84</f>
        <v>10</v>
      </c>
      <c r="V84" s="16">
        <f t="shared" ref="V84:V87" si="74">U84/T84*100</f>
        <v>24.390243902439025</v>
      </c>
    </row>
    <row r="85" spans="1:22" x14ac:dyDescent="0.2">
      <c r="A85" s="17">
        <v>16.2</v>
      </c>
      <c r="B85" s="11" t="s">
        <v>124</v>
      </c>
      <c r="C85" s="11">
        <v>40</v>
      </c>
      <c r="D85" s="11">
        <v>9</v>
      </c>
      <c r="E85" s="12">
        <f t="shared" si="18"/>
        <v>22.5</v>
      </c>
      <c r="F85" s="11"/>
      <c r="G85" s="12"/>
      <c r="H85" s="11"/>
      <c r="I85" s="12"/>
      <c r="J85" s="23">
        <v>1</v>
      </c>
      <c r="K85" s="24">
        <f t="shared" si="7"/>
        <v>2.5</v>
      </c>
      <c r="L85" s="11"/>
      <c r="M85" s="12"/>
      <c r="N85" s="25">
        <f t="shared" si="70"/>
        <v>10</v>
      </c>
      <c r="O85" s="14">
        <f t="shared" si="71"/>
        <v>25</v>
      </c>
      <c r="P85" s="11"/>
      <c r="Q85" s="11"/>
      <c r="R85" s="11"/>
      <c r="S85" s="11"/>
      <c r="T85" s="15">
        <f t="shared" si="72"/>
        <v>40</v>
      </c>
      <c r="U85" s="15">
        <f t="shared" si="73"/>
        <v>10</v>
      </c>
      <c r="V85" s="16">
        <f t="shared" si="74"/>
        <v>25</v>
      </c>
    </row>
    <row r="86" spans="1:22" x14ac:dyDescent="0.2">
      <c r="A86" s="17">
        <v>16.2</v>
      </c>
      <c r="B86" s="11" t="s">
        <v>125</v>
      </c>
      <c r="C86" s="11">
        <v>36</v>
      </c>
      <c r="D86" s="11">
        <v>8</v>
      </c>
      <c r="E86" s="12">
        <f t="shared" si="18"/>
        <v>22.222222222222221</v>
      </c>
      <c r="F86" s="11"/>
      <c r="G86" s="12"/>
      <c r="H86" s="11"/>
      <c r="I86" s="12"/>
      <c r="J86" s="11"/>
      <c r="K86" s="12">
        <f t="shared" si="7"/>
        <v>0</v>
      </c>
      <c r="L86" s="11"/>
      <c r="M86" s="12"/>
      <c r="N86" s="25">
        <f t="shared" si="70"/>
        <v>8</v>
      </c>
      <c r="O86" s="14">
        <f t="shared" si="71"/>
        <v>22.222222222222221</v>
      </c>
      <c r="P86" s="11"/>
      <c r="Q86" s="11"/>
      <c r="R86" s="11"/>
      <c r="S86" s="11"/>
      <c r="T86" s="15">
        <f t="shared" si="72"/>
        <v>36</v>
      </c>
      <c r="U86" s="15">
        <f t="shared" si="73"/>
        <v>8</v>
      </c>
      <c r="V86" s="16">
        <f t="shared" si="74"/>
        <v>22.222222222222221</v>
      </c>
    </row>
    <row r="87" spans="1:22" x14ac:dyDescent="0.2">
      <c r="A87" s="17">
        <v>16.399999999999999</v>
      </c>
      <c r="B87" s="11" t="s">
        <v>126</v>
      </c>
      <c r="C87" s="11">
        <v>28</v>
      </c>
      <c r="D87" s="11">
        <v>6</v>
      </c>
      <c r="E87" s="12">
        <f t="shared" si="18"/>
        <v>21.428571428571427</v>
      </c>
      <c r="F87" s="11"/>
      <c r="G87" s="12"/>
      <c r="H87" s="11"/>
      <c r="I87" s="12"/>
      <c r="J87" s="11">
        <v>1</v>
      </c>
      <c r="K87" s="12">
        <f t="shared" si="7"/>
        <v>3.5714285714285712</v>
      </c>
      <c r="L87" s="11"/>
      <c r="M87" s="12"/>
      <c r="N87" s="25">
        <f t="shared" si="70"/>
        <v>7</v>
      </c>
      <c r="O87" s="14">
        <f t="shared" si="71"/>
        <v>25</v>
      </c>
      <c r="P87" s="11"/>
      <c r="Q87" s="11"/>
      <c r="R87" s="11"/>
      <c r="S87" s="11"/>
      <c r="T87" s="15">
        <f t="shared" si="72"/>
        <v>28</v>
      </c>
      <c r="U87" s="15">
        <f t="shared" si="73"/>
        <v>7</v>
      </c>
      <c r="V87" s="16">
        <f t="shared" si="74"/>
        <v>25</v>
      </c>
    </row>
    <row r="88" spans="1:22" x14ac:dyDescent="0.2">
      <c r="A88" s="10">
        <v>17</v>
      </c>
      <c r="B88" s="11" t="s">
        <v>54</v>
      </c>
      <c r="C88" s="11">
        <v>85</v>
      </c>
      <c r="D88" s="11">
        <v>19</v>
      </c>
      <c r="E88" s="12">
        <f t="shared" si="18"/>
        <v>22.352941176470591</v>
      </c>
      <c r="F88" s="11"/>
      <c r="G88" s="12">
        <f t="shared" si="19"/>
        <v>0</v>
      </c>
      <c r="H88" s="11"/>
      <c r="I88" s="12">
        <f t="shared" si="20"/>
        <v>0</v>
      </c>
      <c r="J88" s="11">
        <v>1</v>
      </c>
      <c r="K88" s="12">
        <f t="shared" si="7"/>
        <v>1.1764705882352942</v>
      </c>
      <c r="L88" s="11"/>
      <c r="M88" s="12">
        <f t="shared" si="39"/>
        <v>0</v>
      </c>
      <c r="N88" s="13">
        <f t="shared" si="8"/>
        <v>20</v>
      </c>
      <c r="O88" s="14">
        <f t="shared" si="9"/>
        <v>23.52941176470588</v>
      </c>
      <c r="P88" s="11"/>
      <c r="Q88" s="11"/>
      <c r="R88" s="11"/>
      <c r="S88" s="11"/>
      <c r="T88" s="15">
        <f t="shared" si="10"/>
        <v>85</v>
      </c>
      <c r="U88" s="15">
        <f t="shared" si="11"/>
        <v>20</v>
      </c>
      <c r="V88" s="16">
        <f t="shared" si="12"/>
        <v>23.52941176470588</v>
      </c>
    </row>
    <row r="89" spans="1:22" x14ac:dyDescent="0.2">
      <c r="A89" s="17">
        <v>17.100000000000001</v>
      </c>
      <c r="B89" s="11" t="s">
        <v>127</v>
      </c>
      <c r="C89" s="11">
        <v>27</v>
      </c>
      <c r="D89" s="11">
        <v>6</v>
      </c>
      <c r="E89" s="12">
        <f t="shared" si="18"/>
        <v>22.222222222222221</v>
      </c>
      <c r="F89" s="11"/>
      <c r="G89" s="12"/>
      <c r="H89" s="11"/>
      <c r="I89" s="12"/>
      <c r="J89" s="11">
        <v>1</v>
      </c>
      <c r="K89" s="12">
        <f t="shared" si="7"/>
        <v>3.7037037037037033</v>
      </c>
      <c r="L89" s="11"/>
      <c r="M89" s="12"/>
      <c r="N89" s="13">
        <f t="shared" ref="N89:N92" si="75">D89+F89+H89+J89+L89</f>
        <v>7</v>
      </c>
      <c r="O89" s="14">
        <f t="shared" ref="O89:O92" si="76">N89/C89*100</f>
        <v>25.925925925925924</v>
      </c>
      <c r="P89" s="11"/>
      <c r="Q89" s="11"/>
      <c r="R89" s="11"/>
      <c r="S89" s="11"/>
      <c r="T89" s="15">
        <f t="shared" ref="T89:T92" si="77">C89+P89</f>
        <v>27</v>
      </c>
      <c r="U89" s="15">
        <f t="shared" ref="U89:U92" si="78">N89+Q89-S89</f>
        <v>7</v>
      </c>
      <c r="V89" s="16">
        <f t="shared" ref="V89:V92" si="79">U89/T89*100</f>
        <v>25.925925925925924</v>
      </c>
    </row>
    <row r="90" spans="1:22" x14ac:dyDescent="0.2">
      <c r="A90" s="17">
        <v>17.2</v>
      </c>
      <c r="B90" s="11" t="s">
        <v>128</v>
      </c>
      <c r="C90" s="11">
        <v>17</v>
      </c>
      <c r="D90" s="11">
        <v>4</v>
      </c>
      <c r="E90" s="12">
        <f t="shared" si="18"/>
        <v>23.52941176470588</v>
      </c>
      <c r="F90" s="11"/>
      <c r="G90" s="12"/>
      <c r="H90" s="11"/>
      <c r="I90" s="12"/>
      <c r="J90" s="11"/>
      <c r="K90" s="12"/>
      <c r="L90" s="11"/>
      <c r="M90" s="12"/>
      <c r="N90" s="13">
        <f t="shared" si="75"/>
        <v>4</v>
      </c>
      <c r="O90" s="14">
        <f t="shared" si="76"/>
        <v>23.52941176470588</v>
      </c>
      <c r="P90" s="11"/>
      <c r="Q90" s="11"/>
      <c r="R90" s="11"/>
      <c r="S90" s="11"/>
      <c r="T90" s="15">
        <f t="shared" si="77"/>
        <v>17</v>
      </c>
      <c r="U90" s="15">
        <f t="shared" si="78"/>
        <v>4</v>
      </c>
      <c r="V90" s="16">
        <f t="shared" si="79"/>
        <v>23.52941176470588</v>
      </c>
    </row>
    <row r="91" spans="1:22" x14ac:dyDescent="0.2">
      <c r="A91" s="17">
        <v>17.3</v>
      </c>
      <c r="B91" s="11" t="s">
        <v>129</v>
      </c>
      <c r="C91" s="11">
        <v>15</v>
      </c>
      <c r="D91" s="11">
        <v>3</v>
      </c>
      <c r="E91" s="12">
        <f t="shared" si="18"/>
        <v>20</v>
      </c>
      <c r="F91" s="11"/>
      <c r="G91" s="12"/>
      <c r="H91" s="11"/>
      <c r="I91" s="12"/>
      <c r="J91" s="11"/>
      <c r="K91" s="12"/>
      <c r="L91" s="11"/>
      <c r="M91" s="12"/>
      <c r="N91" s="13">
        <f t="shared" si="75"/>
        <v>3</v>
      </c>
      <c r="O91" s="14">
        <f t="shared" si="76"/>
        <v>20</v>
      </c>
      <c r="P91" s="11"/>
      <c r="Q91" s="11"/>
      <c r="R91" s="11"/>
      <c r="S91" s="11"/>
      <c r="T91" s="15">
        <f t="shared" si="77"/>
        <v>15</v>
      </c>
      <c r="U91" s="15">
        <f t="shared" si="78"/>
        <v>3</v>
      </c>
      <c r="V91" s="16">
        <f t="shared" si="79"/>
        <v>20</v>
      </c>
    </row>
    <row r="92" spans="1:22" x14ac:dyDescent="0.2">
      <c r="A92" s="17">
        <v>17.399999999999999</v>
      </c>
      <c r="B92" s="11" t="s">
        <v>130</v>
      </c>
      <c r="C92" s="11">
        <v>26</v>
      </c>
      <c r="D92" s="11">
        <v>6</v>
      </c>
      <c r="E92" s="12">
        <f t="shared" si="18"/>
        <v>23.076923076923077</v>
      </c>
      <c r="F92" s="11"/>
      <c r="G92" s="12"/>
      <c r="H92" s="11"/>
      <c r="I92" s="12"/>
      <c r="J92" s="11"/>
      <c r="K92" s="12"/>
      <c r="L92" s="11"/>
      <c r="M92" s="12"/>
      <c r="N92" s="13">
        <f t="shared" si="75"/>
        <v>6</v>
      </c>
      <c r="O92" s="14">
        <f t="shared" si="76"/>
        <v>23.076923076923077</v>
      </c>
      <c r="P92" s="11"/>
      <c r="Q92" s="11"/>
      <c r="R92" s="11"/>
      <c r="S92" s="11"/>
      <c r="T92" s="15">
        <f t="shared" si="77"/>
        <v>26</v>
      </c>
      <c r="U92" s="15">
        <f t="shared" si="78"/>
        <v>6</v>
      </c>
      <c r="V92" s="16">
        <f t="shared" si="79"/>
        <v>23.076923076923077</v>
      </c>
    </row>
    <row r="93" spans="1:22" x14ac:dyDescent="0.2">
      <c r="A93" s="10">
        <v>18</v>
      </c>
      <c r="B93" s="11" t="s">
        <v>55</v>
      </c>
      <c r="C93" s="11">
        <v>541</v>
      </c>
      <c r="D93" s="11">
        <v>119</v>
      </c>
      <c r="E93" s="12">
        <f t="shared" si="18"/>
        <v>21.996303142329023</v>
      </c>
      <c r="F93" s="11"/>
      <c r="G93" s="12">
        <f t="shared" si="19"/>
        <v>0</v>
      </c>
      <c r="H93" s="11"/>
      <c r="I93" s="12">
        <f t="shared" si="20"/>
        <v>0</v>
      </c>
      <c r="J93" s="11"/>
      <c r="K93" s="12">
        <f t="shared" si="7"/>
        <v>0</v>
      </c>
      <c r="L93" s="11"/>
      <c r="M93" s="12">
        <f t="shared" si="39"/>
        <v>0</v>
      </c>
      <c r="N93" s="13">
        <f t="shared" si="8"/>
        <v>119</v>
      </c>
      <c r="O93" s="14">
        <f t="shared" si="9"/>
        <v>21.996303142329023</v>
      </c>
      <c r="P93" s="11"/>
      <c r="Q93" s="11"/>
      <c r="R93" s="11"/>
      <c r="S93" s="11"/>
      <c r="T93" s="15">
        <f t="shared" si="10"/>
        <v>541</v>
      </c>
      <c r="U93" s="15">
        <f t="shared" si="11"/>
        <v>119</v>
      </c>
      <c r="V93" s="16">
        <f t="shared" si="12"/>
        <v>21.996303142329023</v>
      </c>
    </row>
    <row r="94" spans="1:22" x14ac:dyDescent="0.2">
      <c r="A94" s="17">
        <v>18.100000000000001</v>
      </c>
      <c r="B94" s="11" t="s">
        <v>72</v>
      </c>
      <c r="C94" s="11">
        <v>170</v>
      </c>
      <c r="D94" s="11">
        <v>38</v>
      </c>
      <c r="E94" s="12">
        <f t="shared" si="18"/>
        <v>22.352941176470591</v>
      </c>
      <c r="F94" s="11"/>
      <c r="G94" s="12"/>
      <c r="H94" s="11"/>
      <c r="I94" s="12"/>
      <c r="J94" s="11"/>
      <c r="K94" s="12"/>
      <c r="L94" s="11"/>
      <c r="M94" s="12"/>
      <c r="N94" s="13">
        <f t="shared" ref="N94:N96" si="80">D94+F94+H94+J94+L94</f>
        <v>38</v>
      </c>
      <c r="O94" s="14">
        <f t="shared" ref="O94:O96" si="81">N94/C94*100</f>
        <v>22.352941176470591</v>
      </c>
      <c r="P94" s="11"/>
      <c r="Q94" s="11"/>
      <c r="R94" s="11"/>
      <c r="S94" s="11"/>
      <c r="T94" s="15">
        <f t="shared" ref="T94:T96" si="82">C94+P94</f>
        <v>170</v>
      </c>
      <c r="U94" s="15">
        <f t="shared" ref="U94:U96" si="83">N94+Q94-S94</f>
        <v>38</v>
      </c>
      <c r="V94" s="16">
        <f t="shared" ref="V94:V96" si="84">U94/T94*100</f>
        <v>22.352941176470591</v>
      </c>
    </row>
    <row r="95" spans="1:22" x14ac:dyDescent="0.2">
      <c r="A95" s="17">
        <v>18.2</v>
      </c>
      <c r="B95" s="11" t="s">
        <v>131</v>
      </c>
      <c r="C95" s="11">
        <v>129</v>
      </c>
      <c r="D95" s="11">
        <v>28</v>
      </c>
      <c r="E95" s="12">
        <f t="shared" si="18"/>
        <v>21.705426356589147</v>
      </c>
      <c r="F95" s="11"/>
      <c r="G95" s="12"/>
      <c r="H95" s="11"/>
      <c r="I95" s="12"/>
      <c r="J95" s="11"/>
      <c r="K95" s="12"/>
      <c r="L95" s="11"/>
      <c r="M95" s="12"/>
      <c r="N95" s="13">
        <f t="shared" si="80"/>
        <v>28</v>
      </c>
      <c r="O95" s="14">
        <f t="shared" si="81"/>
        <v>21.705426356589147</v>
      </c>
      <c r="P95" s="11"/>
      <c r="Q95" s="11"/>
      <c r="R95" s="11"/>
      <c r="S95" s="11"/>
      <c r="T95" s="15">
        <f t="shared" si="82"/>
        <v>129</v>
      </c>
      <c r="U95" s="15">
        <f t="shared" si="83"/>
        <v>28</v>
      </c>
      <c r="V95" s="16">
        <f t="shared" si="84"/>
        <v>21.705426356589147</v>
      </c>
    </row>
    <row r="96" spans="1:22" x14ac:dyDescent="0.2">
      <c r="A96" s="17">
        <v>18.3</v>
      </c>
      <c r="B96" s="11" t="s">
        <v>73</v>
      </c>
      <c r="C96" s="11">
        <v>242</v>
      </c>
      <c r="D96" s="11">
        <v>53</v>
      </c>
      <c r="E96" s="12">
        <f t="shared" si="18"/>
        <v>21.900826446280991</v>
      </c>
      <c r="F96" s="11"/>
      <c r="G96" s="12"/>
      <c r="H96" s="11"/>
      <c r="I96" s="12"/>
      <c r="J96" s="11"/>
      <c r="K96" s="12"/>
      <c r="L96" s="11"/>
      <c r="M96" s="12"/>
      <c r="N96" s="13">
        <f t="shared" si="80"/>
        <v>53</v>
      </c>
      <c r="O96" s="14">
        <f t="shared" si="81"/>
        <v>21.900826446280991</v>
      </c>
      <c r="P96" s="11"/>
      <c r="Q96" s="11"/>
      <c r="R96" s="11"/>
      <c r="S96" s="11"/>
      <c r="T96" s="15">
        <f t="shared" si="82"/>
        <v>242</v>
      </c>
      <c r="U96" s="15">
        <f t="shared" si="83"/>
        <v>53</v>
      </c>
      <c r="V96" s="16">
        <f t="shared" si="84"/>
        <v>21.900826446280991</v>
      </c>
    </row>
    <row r="97" spans="1:22" x14ac:dyDescent="0.2">
      <c r="A97" s="10">
        <v>19</v>
      </c>
      <c r="B97" s="11" t="s">
        <v>56</v>
      </c>
      <c r="C97" s="11">
        <v>351</v>
      </c>
      <c r="D97" s="11">
        <v>56</v>
      </c>
      <c r="E97" s="12">
        <f t="shared" si="18"/>
        <v>15.954415954415953</v>
      </c>
      <c r="F97" s="11">
        <v>16</v>
      </c>
      <c r="G97" s="12">
        <f t="shared" si="19"/>
        <v>4.5584045584045585</v>
      </c>
      <c r="H97" s="11">
        <v>22</v>
      </c>
      <c r="I97" s="12">
        <f t="shared" si="20"/>
        <v>6.267806267806268</v>
      </c>
      <c r="J97" s="11"/>
      <c r="K97" s="12">
        <f t="shared" si="7"/>
        <v>0</v>
      </c>
      <c r="L97" s="11"/>
      <c r="M97" s="12">
        <f t="shared" si="39"/>
        <v>0</v>
      </c>
      <c r="N97" s="13">
        <f t="shared" si="8"/>
        <v>94</v>
      </c>
      <c r="O97" s="14">
        <f t="shared" si="9"/>
        <v>26.780626780626783</v>
      </c>
      <c r="P97" s="11">
        <v>27</v>
      </c>
      <c r="Q97" s="11">
        <v>27</v>
      </c>
      <c r="R97" s="12">
        <f>Q97/P97*100</f>
        <v>100</v>
      </c>
      <c r="S97" s="11"/>
      <c r="T97" s="15">
        <f>C97+P97</f>
        <v>378</v>
      </c>
      <c r="U97" s="15">
        <f t="shared" si="11"/>
        <v>121</v>
      </c>
      <c r="V97" s="16">
        <f t="shared" si="12"/>
        <v>32.010582010582013</v>
      </c>
    </row>
    <row r="98" spans="1:22" x14ac:dyDescent="0.2">
      <c r="A98" s="17">
        <v>19.100000000000001</v>
      </c>
      <c r="B98" s="11" t="s">
        <v>131</v>
      </c>
      <c r="C98" s="11">
        <v>146</v>
      </c>
      <c r="D98" s="11">
        <v>22</v>
      </c>
      <c r="E98" s="12">
        <f t="shared" si="18"/>
        <v>15.068493150684931</v>
      </c>
      <c r="F98" s="11">
        <v>7</v>
      </c>
      <c r="G98" s="12"/>
      <c r="H98" s="11">
        <v>9</v>
      </c>
      <c r="I98" s="12"/>
      <c r="J98" s="11"/>
      <c r="K98" s="12"/>
      <c r="L98" s="11"/>
      <c r="M98" s="12"/>
      <c r="N98" s="13">
        <f t="shared" ref="N98:N99" si="85">D98+F98+H98+J98+L98</f>
        <v>38</v>
      </c>
      <c r="O98" s="14">
        <f t="shared" ref="O98:O99" si="86">N98/C98*100</f>
        <v>26.027397260273972</v>
      </c>
      <c r="P98" s="11">
        <v>1</v>
      </c>
      <c r="Q98" s="11">
        <v>1</v>
      </c>
      <c r="R98" s="12">
        <f t="shared" ref="R98:R99" si="87">Q98/P98*100</f>
        <v>100</v>
      </c>
      <c r="S98" s="11"/>
      <c r="T98" s="15">
        <f t="shared" ref="T98:T99" si="88">C98+P98</f>
        <v>147</v>
      </c>
      <c r="U98" s="15">
        <f t="shared" ref="U98:U99" si="89">N98+Q98-S98</f>
        <v>39</v>
      </c>
      <c r="V98" s="16">
        <f t="shared" ref="V98:V99" si="90">U98/T98*100</f>
        <v>26.530612244897959</v>
      </c>
    </row>
    <row r="99" spans="1:22" x14ac:dyDescent="0.2">
      <c r="A99" s="17">
        <v>19.2</v>
      </c>
      <c r="B99" s="11" t="s">
        <v>132</v>
      </c>
      <c r="C99" s="11">
        <v>205</v>
      </c>
      <c r="D99" s="11">
        <v>34</v>
      </c>
      <c r="E99" s="12">
        <f t="shared" si="18"/>
        <v>16.585365853658537</v>
      </c>
      <c r="F99" s="11">
        <v>9</v>
      </c>
      <c r="G99" s="12"/>
      <c r="H99" s="11">
        <v>13</v>
      </c>
      <c r="I99" s="12"/>
      <c r="J99" s="11"/>
      <c r="K99" s="12"/>
      <c r="L99" s="11"/>
      <c r="M99" s="12"/>
      <c r="N99" s="13">
        <f t="shared" si="85"/>
        <v>56</v>
      </c>
      <c r="O99" s="14">
        <f t="shared" si="86"/>
        <v>27.31707317073171</v>
      </c>
      <c r="P99" s="11">
        <v>26</v>
      </c>
      <c r="Q99" s="11">
        <v>26</v>
      </c>
      <c r="R99" s="12">
        <f t="shared" si="87"/>
        <v>100</v>
      </c>
      <c r="S99" s="11"/>
      <c r="T99" s="15">
        <f t="shared" si="88"/>
        <v>231</v>
      </c>
      <c r="U99" s="15">
        <f t="shared" si="89"/>
        <v>82</v>
      </c>
      <c r="V99" s="16">
        <f t="shared" si="90"/>
        <v>35.497835497835503</v>
      </c>
    </row>
    <row r="100" spans="1:22" x14ac:dyDescent="0.2">
      <c r="A100" s="10">
        <v>20</v>
      </c>
      <c r="B100" s="11" t="s">
        <v>35</v>
      </c>
      <c r="C100" s="11"/>
      <c r="D100" s="11"/>
      <c r="E100" s="12"/>
      <c r="F100" s="11"/>
      <c r="G100" s="12"/>
      <c r="H100" s="11"/>
      <c r="I100" s="12"/>
      <c r="J100" s="11"/>
      <c r="K100" s="12"/>
      <c r="L100" s="11"/>
      <c r="M100" s="12"/>
      <c r="N100" s="13"/>
      <c r="O100" s="14"/>
      <c r="P100" s="11">
        <v>104</v>
      </c>
      <c r="Q100" s="11">
        <v>103</v>
      </c>
      <c r="R100" s="12">
        <f>Q100/P100*100</f>
        <v>99.038461538461547</v>
      </c>
      <c r="S100" s="11">
        <v>19</v>
      </c>
      <c r="T100" s="15">
        <f t="shared" si="10"/>
        <v>104</v>
      </c>
      <c r="U100" s="15">
        <f t="shared" si="11"/>
        <v>84</v>
      </c>
      <c r="V100" s="16">
        <f t="shared" si="12"/>
        <v>80.769230769230774</v>
      </c>
    </row>
    <row r="101" spans="1:22" x14ac:dyDescent="0.2">
      <c r="A101" s="17">
        <v>20.100000000000001</v>
      </c>
      <c r="B101" s="11" t="s">
        <v>133</v>
      </c>
      <c r="C101" s="11"/>
      <c r="D101" s="11"/>
      <c r="E101" s="12"/>
      <c r="F101" s="11"/>
      <c r="G101" s="12"/>
      <c r="H101" s="11"/>
      <c r="I101" s="12"/>
      <c r="J101" s="11"/>
      <c r="K101" s="12"/>
      <c r="L101" s="11"/>
      <c r="M101" s="12"/>
      <c r="N101" s="13"/>
      <c r="O101" s="14"/>
      <c r="P101" s="11">
        <v>81</v>
      </c>
      <c r="Q101" s="11">
        <v>81</v>
      </c>
      <c r="R101" s="12">
        <f>Q101/P101*100</f>
        <v>100</v>
      </c>
      <c r="S101" s="11">
        <v>14</v>
      </c>
      <c r="T101" s="15">
        <f t="shared" si="10"/>
        <v>81</v>
      </c>
      <c r="U101" s="15">
        <f t="shared" ref="U101:U102" si="91">N101+Q101-S101</f>
        <v>67</v>
      </c>
      <c r="V101" s="16">
        <f t="shared" ref="V101:V102" si="92">U101/T101*100</f>
        <v>82.716049382716051</v>
      </c>
    </row>
    <row r="102" spans="1:22" x14ac:dyDescent="0.2">
      <c r="A102" s="17">
        <v>20.2</v>
      </c>
      <c r="B102" s="11" t="s">
        <v>134</v>
      </c>
      <c r="C102" s="11"/>
      <c r="D102" s="11"/>
      <c r="E102" s="12"/>
      <c r="F102" s="11"/>
      <c r="G102" s="12"/>
      <c r="H102" s="11"/>
      <c r="I102" s="12"/>
      <c r="J102" s="11"/>
      <c r="K102" s="12"/>
      <c r="L102" s="11"/>
      <c r="M102" s="12"/>
      <c r="N102" s="13"/>
      <c r="O102" s="14"/>
      <c r="P102" s="11">
        <v>23</v>
      </c>
      <c r="Q102" s="11">
        <v>22</v>
      </c>
      <c r="R102" s="12">
        <f>Q102/P102*100</f>
        <v>95.652173913043484</v>
      </c>
      <c r="S102" s="11">
        <v>5</v>
      </c>
      <c r="T102" s="15">
        <f t="shared" si="10"/>
        <v>23</v>
      </c>
      <c r="U102" s="15">
        <f t="shared" si="91"/>
        <v>17</v>
      </c>
      <c r="V102" s="16">
        <f t="shared" si="92"/>
        <v>73.91304347826086</v>
      </c>
    </row>
    <row r="103" spans="1:22" s="7" customFormat="1" x14ac:dyDescent="0.2">
      <c r="A103" s="26" t="s">
        <v>33</v>
      </c>
      <c r="B103" s="15"/>
      <c r="C103" s="15">
        <v>4761</v>
      </c>
      <c r="D103" s="15">
        <v>1032</v>
      </c>
      <c r="E103" s="27">
        <f t="shared" si="18"/>
        <v>21.676118462507876</v>
      </c>
      <c r="F103" s="15">
        <v>164</v>
      </c>
      <c r="G103" s="27">
        <f t="shared" si="19"/>
        <v>3.4446544843520268</v>
      </c>
      <c r="H103" s="15">
        <v>45</v>
      </c>
      <c r="I103" s="27">
        <f t="shared" si="20"/>
        <v>0.94517958412098302</v>
      </c>
      <c r="J103" s="15">
        <v>12</v>
      </c>
      <c r="K103" s="27">
        <f t="shared" si="7"/>
        <v>0.25204788909892878</v>
      </c>
      <c r="L103" s="15">
        <v>3</v>
      </c>
      <c r="M103" s="27">
        <f t="shared" si="39"/>
        <v>6.3011972274732195E-2</v>
      </c>
      <c r="N103" s="15">
        <v>1256</v>
      </c>
      <c r="O103" s="27">
        <f t="shared" si="9"/>
        <v>26.381012392354545</v>
      </c>
      <c r="P103" s="15">
        <v>189</v>
      </c>
      <c r="Q103" s="15">
        <v>181</v>
      </c>
      <c r="R103" s="27">
        <f>Q103/P103*100</f>
        <v>95.767195767195773</v>
      </c>
      <c r="S103" s="15">
        <v>23</v>
      </c>
      <c r="T103" s="15">
        <v>4950</v>
      </c>
      <c r="U103" s="15">
        <v>1414</v>
      </c>
      <c r="V103" s="16">
        <f t="shared" si="12"/>
        <v>28.565656565656568</v>
      </c>
    </row>
    <row r="104" spans="1:22" s="7" customFormat="1" x14ac:dyDescent="0.2">
      <c r="A104" s="7" t="s">
        <v>137</v>
      </c>
      <c r="N104"/>
      <c r="O104" s="5"/>
    </row>
    <row r="105" spans="1:22" x14ac:dyDescent="0.2">
      <c r="A105" s="7" t="s">
        <v>138</v>
      </c>
      <c r="O105" s="5"/>
    </row>
  </sheetData>
  <mergeCells count="6">
    <mergeCell ref="A2:V2"/>
    <mergeCell ref="A3:A4"/>
    <mergeCell ref="P3:S3"/>
    <mergeCell ref="T3:V3"/>
    <mergeCell ref="B3:B4"/>
    <mergeCell ref="C3:O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林文海</dc:creator>
  <cp:lastModifiedBy>文海 林</cp:lastModifiedBy>
  <dcterms:created xsi:type="dcterms:W3CDTF">2015-06-05T18:17:20Z</dcterms:created>
  <dcterms:modified xsi:type="dcterms:W3CDTF">2024-01-23T19:22:50Z</dcterms:modified>
</cp:coreProperties>
</file>